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0" windowWidth="11910" windowHeight="8175" tabRatio="961" activeTab="0"/>
  </bookViews>
  <sheets>
    <sheet name="Tabell 1a" sheetId="1" r:id="rId1"/>
    <sheet name="Tabell 1b" sheetId="2" r:id="rId2"/>
    <sheet name="Tabell 2" sheetId="3" r:id="rId3"/>
    <sheet name="Tabell 3" sheetId="4" r:id="rId4"/>
    <sheet name="Tabell 4a" sheetId="5" r:id="rId5"/>
    <sheet name="Tabell 4b" sheetId="6" r:id="rId6"/>
    <sheet name="Tabell 5" sheetId="7" r:id="rId7"/>
    <sheet name="Tabell 6" sheetId="8" r:id="rId8"/>
    <sheet name="Tabell 7" sheetId="9" r:id="rId9"/>
    <sheet name="Tabell 8" sheetId="10" r:id="rId10"/>
    <sheet name="Tabell 9a" sheetId="11" r:id="rId11"/>
    <sheet name="Tabell 9b" sheetId="12" r:id="rId12"/>
    <sheet name="Tabell 10" sheetId="13" r:id="rId13"/>
    <sheet name="Tabell 11" sheetId="14" r:id="rId14"/>
    <sheet name="Tabell 12" sheetId="15" r:id="rId15"/>
    <sheet name="Tabell 13" sheetId="16" r:id="rId16"/>
    <sheet name="Tabell 14" sheetId="17" r:id="rId17"/>
    <sheet name="Tabell 15" sheetId="18" r:id="rId18"/>
    <sheet name="Tabell 16" sheetId="19" r:id="rId19"/>
    <sheet name="Tabell 17" sheetId="20" r:id="rId20"/>
    <sheet name="Tabell 18a" sheetId="21" r:id="rId21"/>
    <sheet name="Tabell 18b" sheetId="22" r:id="rId22"/>
    <sheet name="Tabell 18c" sheetId="23" r:id="rId23"/>
    <sheet name="Tabell 19" sheetId="24" r:id="rId24"/>
    <sheet name="Tabell 20" sheetId="25" r:id="rId25"/>
    <sheet name="Tabell 21" sheetId="26" r:id="rId26"/>
    <sheet name="Tabell 22" sheetId="27" r:id="rId27"/>
    <sheet name="Tabell 23" sheetId="28" r:id="rId28"/>
    <sheet name="Tabell 24" sheetId="29" r:id="rId29"/>
    <sheet name="Tabell 25" sheetId="30" r:id="rId30"/>
    <sheet name="Tabell 26" sheetId="31" r:id="rId31"/>
    <sheet name="Tabell 27" sheetId="32" r:id="rId32"/>
    <sheet name="Tabell 28" sheetId="33" r:id="rId33"/>
    <sheet name="Tabell 29" sheetId="34" r:id="rId34"/>
    <sheet name="Tabell 30" sheetId="35" r:id="rId35"/>
  </sheets>
  <definedNames>
    <definedName name="_xlnm.Print_Titles" localSheetId="3">'Tabell 3'!$A:$A</definedName>
    <definedName name="_xlnm.Print_Titles" localSheetId="4">'Tabell 4a'!$A:$A</definedName>
    <definedName name="_xlnm.Print_Titles" localSheetId="5">'Tabell 4b'!$A:$A</definedName>
    <definedName name="_xlnm.Print_Titles" localSheetId="6">'Tabell 5'!$A:$A</definedName>
  </definedNames>
  <calcPr fullCalcOnLoad="1"/>
</workbook>
</file>

<file path=xl/sharedStrings.xml><?xml version="1.0" encoding="utf-8"?>
<sst xmlns="http://schemas.openxmlformats.org/spreadsheetml/2006/main" count="1433" uniqueCount="351">
  <si>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</si>
  <si>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</si>
  <si>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</si>
  <si>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</si>
  <si>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</si>
  <si>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</si>
  <si>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</si>
  <si>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</si>
  <si>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</si>
  <si>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</si>
  <si>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</si>
  <si>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</si>
  <si>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</si>
  <si>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</si>
  <si>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</si>
  <si>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</si>
  <si>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</si>
  <si>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</si>
  <si>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</si>
  <si>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</si>
  <si>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</si>
  <si>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(Table 2.) (Balance Sheet. Swedish companies, non-life, nationwide.)</t>
  </si>
  <si>
    <t>(Table 3.) (Balance Sheet. Major local companies, non-life.)</t>
  </si>
  <si>
    <t>(Table 5.) (Income statement. Sw. companies, non-life, nationwide.)</t>
  </si>
  <si>
    <t>(Table 6.) (Income statement. Sw. companies, non-life, nationwide.)</t>
  </si>
  <si>
    <t>(Table 7.) (Foreign companies non-life operations in Sweden.)</t>
  </si>
  <si>
    <t>Table 8. (Accident and health. Swedish non-life companies. Direct insurance in Sweden.)</t>
  </si>
  <si>
    <t xml:space="preserve">Table 9 A. (Individual accident and health. Swedish life companies. Direct insurance in Sweden.) </t>
  </si>
  <si>
    <t xml:space="preserve">Table 9 B. (Group accident and health. Swedish life companies. Direct insurance in Sweden.) </t>
  </si>
  <si>
    <t xml:space="preserve">Table 10. (Discharge. Swedish companies. Direct insurance in Sweden.) </t>
  </si>
  <si>
    <t xml:space="preserve">Table 11. (Employers no fault. Swedish companies. Direct insurance in Sweden.) </t>
  </si>
  <si>
    <t xml:space="preserve">Table 12. (Business &amp; houseowner. Nationwide companies. Direct insurance in Sweden.) </t>
  </si>
  <si>
    <t xml:space="preserve">Table 13. (Business &amp; houseowner. Major local companies. Direct insurance in Sweden.) </t>
  </si>
  <si>
    <t xml:space="preserve">Table 14. (Householder &amp; homeowner. Nationwide companies. Direct insurance in Sweden.) </t>
  </si>
  <si>
    <t xml:space="preserve">Table 15. (Householder &amp; homeowner. Major local companies. Direct insurance in Sweden.) </t>
  </si>
  <si>
    <t xml:space="preserve">Table 16. (Motor third party. Nationwide companies. Direct insurance in Sweden.) </t>
  </si>
  <si>
    <t xml:space="preserve">Table 17. (Other Motor vehicle. Swedish companies. Direct insurance in Sweden.) </t>
  </si>
  <si>
    <t xml:space="preserve">Table 18c. (Transport. Swedish companies. Direct insurance in Sweden.) </t>
  </si>
  <si>
    <t xml:space="preserve">Table 18b. (Aviation. Swedish companies. Direct insurance in Sweden.) </t>
  </si>
  <si>
    <t xml:space="preserve">Table 18a. (Marine. Swedish companies. Direct insurance in Sweden.) </t>
  </si>
  <si>
    <t xml:space="preserve">Table 19. (Credit. Swedish companies. Direct insurance in Sweden.) </t>
  </si>
  <si>
    <t xml:space="preserve">Table 20. (Animal. Swedish companies. Direct insurance in Sweden.) </t>
  </si>
  <si>
    <t xml:space="preserve">Table 21. (Assumed non-life reinsurance. Swedish companies.) </t>
  </si>
  <si>
    <t xml:space="preserve">Table 22. (Assumed non-life reinsurance. Major local companies.) </t>
  </si>
  <si>
    <t xml:space="preserve">Table 23. (Direct insurance of foreign riska. Swedish companies.) </t>
  </si>
  <si>
    <t xml:space="preserve">Table 24. (Direct insurance in Sweden in total. Swedish non-life companies.) </t>
  </si>
  <si>
    <t xml:space="preserve">Table 25. (Direct insurance in Sweden as % of earned gross premiums. Swedish non-life companies.) </t>
  </si>
  <si>
    <t>(Table 1 A.) (Balance Sheet. Swedish companies, traditional life, nationwide.)</t>
  </si>
  <si>
    <t>(Table 1 B.) (Balance Sheet. Swedish companies, unit linked, nationwide.)</t>
  </si>
  <si>
    <t>(Table 4 A. Income statement. Swedish companies, traditional life.)</t>
  </si>
  <si>
    <t>(Table 4 B. Income statement. Swedish companies, traditional life.)</t>
  </si>
  <si>
    <t xml:space="preserve">(Table 26. Individual life assurance. Swedish life companies, traditional life. Direct insurance in Sweden.) </t>
  </si>
  <si>
    <t xml:space="preserve">(Table 27. Group- and occupational pension. Swedish companies, traditional life. Direct insurance in Sweden.) </t>
  </si>
  <si>
    <t xml:space="preserve">(Table 28.  Group life and occupational group life. Swedish companies, trad. life. Direct insurance in Sweden.) </t>
  </si>
  <si>
    <t xml:space="preserve">(Table 29.  Direct insurance of foreign risks. Swedish companies, trad. life. Direct insurance in Sweden.) </t>
  </si>
  <si>
    <t>(Table 30.  Assumed life reinsurance. Swedish companies, traditional life.)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</si>
  <si>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</si>
  <si>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</si>
  <si>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</si>
  <si>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</si>
  <si>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</si>
  <si>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</si>
  <si>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</si>
  <si>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Återbärings- medel (Policyholders' bonus capital)</t>
  </si>
  <si>
    <t>Försäkrings-tekniska avsättningar (Technical provisions)</t>
  </si>
  <si>
    <t>Övriga skulder o avs (Provisions for  other risks and expenses, creditors)</t>
  </si>
  <si>
    <t>Balans- omslutning  (Total shareholders' equity and liabilities)</t>
  </si>
  <si>
    <t>Placerings-tillgångar för förs.tagare (Invesment assets on  policyholders' account)</t>
  </si>
  <si>
    <t>Övriga tillgångar (Other assets and debtors)</t>
  </si>
  <si>
    <t>Eget kapital o obesk. res. (Shareholders' equity  and untaxed reserves)</t>
  </si>
  <si>
    <t>Avsättn. f. försäkr.tagarens livförsäkr. (Technical provisions for policyholders)</t>
  </si>
  <si>
    <t>Övriga skulder, avs. o interim (Provisions for other risks and expenses, creditors)</t>
  </si>
  <si>
    <r>
      <t xml:space="preserve">Teknisk redovisning av livförsäkringsrörelse </t>
    </r>
    <r>
      <rPr>
        <i/>
        <sz val="8"/>
        <rFont val="Book Antiqua"/>
        <family val="1"/>
      </rPr>
      <t>(Technical account for insurance operations)</t>
    </r>
  </si>
  <si>
    <r>
      <t xml:space="preserve">Icke-teknisk redovisning </t>
    </r>
    <r>
      <rPr>
        <i/>
        <sz val="8"/>
        <rFont val="Book Antiqua"/>
        <family val="1"/>
      </rPr>
      <t>(Non-technical account)</t>
    </r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</si>
  <si>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</si>
  <si>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</si>
  <si>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</si>
  <si>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</si>
  <si>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</si>
  <si>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</si>
  <si>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</si>
  <si>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</si>
  <si>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</si>
  <si>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</si>
  <si>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</si>
  <si>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</si>
  <si>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Värdeförändring  på plac.tillg. för förs.tag. räkn. (Change in policyholders investment asset value)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</si>
  <si>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</si>
  <si>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</si>
  <si>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</si>
  <si>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</si>
  <si>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</si>
  <si>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</si>
  <si>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</si>
  <si>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</si>
  <si>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</si>
  <si>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</si>
  <si>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</si>
  <si>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</si>
  <si>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</si>
  <si>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</si>
  <si>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</si>
  <si>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</si>
  <si>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</si>
  <si>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</si>
  <si>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</si>
  <si>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</si>
  <si>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</si>
  <si>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</si>
  <si>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</si>
  <si>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</si>
  <si>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</si>
  <si>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</si>
  <si>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r>
      <t xml:space="preserve">Teknisk redovisning av skadeförsäkringsrörelse </t>
    </r>
    <r>
      <rPr>
        <i/>
        <sz val="8"/>
        <rFont val="Book Antiqua"/>
        <family val="1"/>
      </rPr>
      <t>(Technical account for insurance operations)</t>
    </r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</si>
  <si>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</si>
  <si>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</si>
  <si>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</si>
  <si>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</si>
  <si>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</si>
  <si>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</si>
  <si>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</si>
  <si>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</si>
  <si>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</si>
  <si>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</si>
  <si>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</si>
  <si>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</si>
  <si>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</si>
  <si>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Premier ./. förs.ers. ./. driftskostn. (Premiums ./. claims ./. cost)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</si>
  <si>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</si>
  <si>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</si>
  <si>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</si>
  <si>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</si>
  <si>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</si>
  <si>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</si>
  <si>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</si>
  <si>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Livförs. tekniska  resultat (Technical profit/loss)</t>
  </si>
  <si>
    <t>Relativa tal 2000</t>
  </si>
  <si>
    <t>Relativa tal 1999</t>
  </si>
  <si>
    <t>Tabell 11.    Trygghetsförsäkring vid arbetsskada 2000. Svenska bolag. Direkt försäkring i Sverige. (belopp i kSEK)</t>
  </si>
  <si>
    <t>Samtliga bolag 2000</t>
  </si>
  <si>
    <t>Samtliga bolag 1999</t>
  </si>
  <si>
    <t>LRF Skade</t>
  </si>
  <si>
    <t>LWAB</t>
  </si>
  <si>
    <t>Skandia</t>
  </si>
  <si>
    <t>SACO</t>
  </si>
  <si>
    <t>AFA Trygg</t>
  </si>
  <si>
    <t>Tabell 12.    Företags- och fastighetsförsäkring 2000. Svenska riksbolag. Direkt försäkring i Sverige. (belopp i kSEK)</t>
  </si>
  <si>
    <t>If Skade</t>
  </si>
  <si>
    <t>Folksam Sak</t>
  </si>
  <si>
    <t>Trygg-Hansa</t>
  </si>
  <si>
    <t>Landstingen</t>
  </si>
  <si>
    <t>Moderna</t>
  </si>
  <si>
    <t>SvenskaBrand</t>
  </si>
  <si>
    <t>Vattenfall</t>
  </si>
  <si>
    <t>SvKonsument</t>
  </si>
  <si>
    <t>Skanska</t>
  </si>
  <si>
    <t>Sirius Inter</t>
  </si>
  <si>
    <t>Prosec</t>
  </si>
  <si>
    <t>Telia</t>
  </si>
  <si>
    <t>Sparia</t>
  </si>
  <si>
    <t>Sydkraft</t>
  </si>
  <si>
    <t>SalusAn Sak</t>
  </si>
  <si>
    <t>SE Captive</t>
  </si>
  <si>
    <t>Anticimex</t>
  </si>
  <si>
    <t>Göta-Lejon</t>
  </si>
  <si>
    <t>ASSI</t>
  </si>
  <si>
    <t>Vabis</t>
  </si>
  <si>
    <t>SJ Försäk.</t>
  </si>
  <si>
    <t>Visenta</t>
  </si>
  <si>
    <t>SOFAB</t>
  </si>
  <si>
    <t>Posten</t>
  </si>
  <si>
    <t>Viator</t>
  </si>
  <si>
    <t>SCA</t>
  </si>
  <si>
    <t>Lansen</t>
  </si>
  <si>
    <t>StErik</t>
  </si>
  <si>
    <t>SveLand</t>
  </si>
  <si>
    <t>Industria</t>
  </si>
  <si>
    <t>If Rese</t>
  </si>
  <si>
    <t>Electrolux</t>
  </si>
  <si>
    <t>BrandfVerket</t>
  </si>
  <si>
    <t>HSB</t>
  </si>
  <si>
    <t>Re Cere</t>
  </si>
  <si>
    <t>Riksbygg</t>
  </si>
  <si>
    <t>Sweskogs</t>
  </si>
  <si>
    <t>GAR-BO</t>
  </si>
  <si>
    <t>SKF</t>
  </si>
  <si>
    <t>SABO</t>
  </si>
  <si>
    <t>Brandkont.</t>
  </si>
  <si>
    <t>LF Miljö</t>
  </si>
  <si>
    <t>NCC</t>
  </si>
  <si>
    <t>BostadsGar</t>
  </si>
  <si>
    <t>Holmia</t>
  </si>
  <si>
    <t>Tabell 13.    Företags- och fastighetsförsäkring 2000. Större lokala bolag. Direkt försäkring i Sverige. (belopp i kSEK)</t>
  </si>
  <si>
    <t>LF Stockholm</t>
  </si>
  <si>
    <t>LF Skåne</t>
  </si>
  <si>
    <t>LF Jönköping</t>
  </si>
  <si>
    <t>LF Älvsborg</t>
  </si>
  <si>
    <t>LF Bergslag</t>
  </si>
  <si>
    <t>LF ÖstgötaB</t>
  </si>
  <si>
    <t>LF Dalarna</t>
  </si>
  <si>
    <t>LF Göteborg</t>
  </si>
  <si>
    <t>LF Kalmar</t>
  </si>
  <si>
    <t>LF Skaraborg</t>
  </si>
  <si>
    <t>LF Uppsala</t>
  </si>
  <si>
    <t>LF Söderman</t>
  </si>
  <si>
    <t>LF Värmland</t>
  </si>
  <si>
    <t>LF Halland</t>
  </si>
  <si>
    <t>LF Västerbo</t>
  </si>
  <si>
    <t>LF Kronoberg</t>
  </si>
  <si>
    <t>LF Västerno</t>
  </si>
  <si>
    <t>LF Jämtland</t>
  </si>
  <si>
    <t>LF Gävleborg</t>
  </si>
  <si>
    <t>LF Norrbott</t>
  </si>
  <si>
    <t>LF Blekinge</t>
  </si>
  <si>
    <t>LF Gotland</t>
  </si>
  <si>
    <t>LF Göinge</t>
  </si>
  <si>
    <t>LF Kristians</t>
  </si>
  <si>
    <t>Ölandsfö</t>
  </si>
  <si>
    <t>Lidköping</t>
  </si>
  <si>
    <t>Habo</t>
  </si>
  <si>
    <t>Alfta</t>
  </si>
  <si>
    <t>Varabygd</t>
  </si>
  <si>
    <t>SkyddBollnäs</t>
  </si>
  <si>
    <t>Åkerbo</t>
  </si>
  <si>
    <t>Piteorten</t>
  </si>
  <si>
    <t>Nordmark</t>
  </si>
  <si>
    <t>BohuslStr</t>
  </si>
  <si>
    <t>Tabell 14.    Hem- och villaförsäkring 2000. Svenska riksbolag. Direkt försäkring i Sverige. (belopp i kSEK)</t>
  </si>
  <si>
    <t>Solid</t>
  </si>
  <si>
    <t>Europeiska</t>
  </si>
  <si>
    <t>SafeInt</t>
  </si>
  <si>
    <t>Erika</t>
  </si>
  <si>
    <t>WASA Sak Sp</t>
  </si>
  <si>
    <t>Accept</t>
  </si>
  <si>
    <t>Tabell 15.    Hem- och villaförsäkring 2000. Större lokala bolag. Direkt försäkring i Sverige. (belopp i kSEK)</t>
  </si>
  <si>
    <t>Tabell 16.    Trafikförsäkring 2000. Svenska riksbolag. Direkt försäkring i Sverige. (belopp i kSEK)</t>
  </si>
  <si>
    <t>Volvia</t>
  </si>
  <si>
    <t>Aktsam</t>
  </si>
  <si>
    <t>Tabell 17.    Annan motorfordonsförsäkring 2000. Svenska bolag. Direkt försäkring i Sverige. (belopp i kSEK)</t>
  </si>
  <si>
    <t>Falck</t>
  </si>
  <si>
    <t>Tabell 18a.    Sjöfartförsäkring 2000. Svenska bolag. Direkt försäkring i Sverige. (belopp i kSEK)</t>
  </si>
  <si>
    <t>SvÅngAss</t>
  </si>
  <si>
    <t>Tabell 18b.    Luftfartförsäkring 2000. Svenska bolag. Direkt försäkring i Sverige. (belopp i kSEK)</t>
  </si>
  <si>
    <t>Tabell 18c.    Transportförsäkring 2000. Svenska bolag. Direkt försäkring i Sverige. (belopp i kSEK)</t>
  </si>
  <si>
    <t>Tabell 19.    Kredit- och borgensförsäkring 2000. Svenska riksbolag. Direkt försäkring i Sverige. (belopp i kSEK)</t>
  </si>
  <si>
    <t>FPG</t>
  </si>
  <si>
    <t>AMFK</t>
  </si>
  <si>
    <t>WASAGaranti</t>
  </si>
  <si>
    <t>Tabell 20.    Husdjursförsäkring 2000. Svenska riksbolag. Direkt försäkring i Sverige. (belopp i kSEK)</t>
  </si>
  <si>
    <t>AGRIA</t>
  </si>
  <si>
    <t>Tabell 21.    Mottagen skadeåterförsäkring 2000. Svenska bolag (belopp i kSEK).</t>
  </si>
  <si>
    <t>Folksam Int</t>
  </si>
  <si>
    <t>Större lokala bolag</t>
  </si>
  <si>
    <t>Dial</t>
  </si>
  <si>
    <t>Stora Enso</t>
  </si>
  <si>
    <t>Suecia</t>
  </si>
  <si>
    <t>AGA RE</t>
  </si>
  <si>
    <t>VolvoGro</t>
  </si>
  <si>
    <t>KF</t>
  </si>
  <si>
    <t>Hannover Re</t>
  </si>
  <si>
    <t>Olsson</t>
  </si>
  <si>
    <t>WASA Inter</t>
  </si>
  <si>
    <t>Boliden</t>
  </si>
  <si>
    <t>Esselte</t>
  </si>
  <si>
    <t>Sthlm Re</t>
  </si>
  <si>
    <t>WASA Sak AB</t>
  </si>
  <si>
    <t>BPA</t>
  </si>
  <si>
    <t>Odyssey Re</t>
  </si>
  <si>
    <t>SEB Suecia</t>
  </si>
  <si>
    <t>Tabell 22.    Mottagen skadeåterförsäkring 2000. Större lokala försäkringsbolag.</t>
  </si>
  <si>
    <t>Tabell 23.    Direktförsäkring av utländska risker 2000. Svenska riksbolag. (belopp i kSEK)</t>
  </si>
  <si>
    <t>Tabell 8.    Sjuk- och olycksfallsförsäkring 2000. Svenska skadeförsäkringsbolag. Direkt försäkring i Sverige. (belopp i kSEK)</t>
  </si>
  <si>
    <t>AFA Sjuk</t>
  </si>
  <si>
    <t>Järnvägsmän</t>
  </si>
  <si>
    <t>Tabell 1A.    Balansräkning 2000. Svenska livförsäkringsbolag (trad. livförs.) (belopp i kSEK)</t>
  </si>
  <si>
    <t>Alecta</t>
  </si>
  <si>
    <t>Skandia Liv</t>
  </si>
  <si>
    <t>AMF Pension</t>
  </si>
  <si>
    <t>SEB TLGamla</t>
  </si>
  <si>
    <t>LW  Liv</t>
  </si>
  <si>
    <t>SPP Liv</t>
  </si>
  <si>
    <t>Folksam Liv</t>
  </si>
  <si>
    <t>SHB</t>
  </si>
  <si>
    <t>LIVIA</t>
  </si>
  <si>
    <t>AFA Liv</t>
  </si>
  <si>
    <t>SparLiv</t>
  </si>
  <si>
    <t>SEB TL Nya</t>
  </si>
  <si>
    <t>SalusAn Liv</t>
  </si>
  <si>
    <t>KPA Pension</t>
  </si>
  <si>
    <t>KPA Livförs</t>
  </si>
  <si>
    <t>FL För. Liv</t>
  </si>
  <si>
    <t>FL För Koll</t>
  </si>
  <si>
    <t>FL För Grupp</t>
  </si>
  <si>
    <t>LRF Liv</t>
  </si>
  <si>
    <t>Gerling</t>
  </si>
  <si>
    <t>AÄP</t>
  </si>
  <si>
    <t>SEB TL 2c</t>
  </si>
  <si>
    <t>SalusAn Gr</t>
  </si>
  <si>
    <t>SvBr Liv</t>
  </si>
  <si>
    <t>Holmia Liv</t>
  </si>
  <si>
    <t>Netviq Liv</t>
  </si>
  <si>
    <t>Tabell 1B.    Balansräkning 2000. Svenska fondförsäkringsbolag. (belopp i kSEK)</t>
  </si>
  <si>
    <t>SEB TL Fond</t>
  </si>
  <si>
    <t>Robur Förs</t>
  </si>
  <si>
    <t>SkandiaLink</t>
  </si>
  <si>
    <t>LF Wasa Fond</t>
  </si>
  <si>
    <t>SHB Fond</t>
  </si>
  <si>
    <t>SPPLiv Fond</t>
  </si>
  <si>
    <t>FolksamFond</t>
  </si>
  <si>
    <t>Folksam LO</t>
  </si>
  <si>
    <t>Danica Fond</t>
  </si>
  <si>
    <t>AMF Fond</t>
  </si>
  <si>
    <t>KP Fond</t>
  </si>
  <si>
    <t>KPA Fond</t>
  </si>
  <si>
    <t>Tabell 2.    Balansräkning 2000. Svenska riksbolag för skadeförsäkring. (belopp i kkr)</t>
  </si>
  <si>
    <t>Tabell 3.    Balansräkning 2000. Större lokala försäkringsbolag. (belopp i kkr)</t>
  </si>
  <si>
    <t>Tabell 4A.    Resultaträkning 2000. Svenska livförsäkringsbolag (trad. livförs.). (belopp i kSEK)</t>
  </si>
  <si>
    <t>Tabell 4B.    Resultaträkning 2000. Svenska fondförsäkringsbolag. (belopp i kSEK)</t>
  </si>
  <si>
    <t>Tabell 5.    Resultaträkning 2000. Svenska riksbolag för skadeförsäkring. (belopp i kkr)</t>
  </si>
  <si>
    <t>Tabell 6.    Resultaträkning 2000. Större lokala försäkringsbolag. (belopp i kkr)</t>
  </si>
  <si>
    <t>Tabell 9A.    Individuell sjuk- och olycksfallsförsäkring samt premiebefrielseförsäkring 2000. Svenska livförsäkringsbolag. Direkt försäkring i Sverige. (kSEK)</t>
  </si>
  <si>
    <t>Tabell 9B.    Gruppsjuk- och gruppolycksfallsförsäkringförsäkring samt premiebefrielseförsäkring 2000. Svenska livförsäkringsbolag. Direkt försäkring i Sverige. (belopp i kSEK)</t>
  </si>
  <si>
    <t>Tabell 10.    Avgångsbidragsförsäkring 2000. Svenska bolag. Direkt försäkring i Sverige. (belopp i kSEK)</t>
  </si>
  <si>
    <t>Tabell 26.    Individuell livförsäkring 2000. Svenska livförsäkringsbolag traditionell livförsäkring. Direkt försäkring i Sverige. (belopp i kSEK)</t>
  </si>
  <si>
    <t>Tabell 27.    Gruppensions- och tjänstepensionsförsäkring 2000. Svenska livförsäkringsbolag traditionell livförsäkring. Direkt försäkring i Sverige. (belopp i kSEK)</t>
  </si>
  <si>
    <t>Tabell 28.    Gruppliv- och tjänstegrupplivförsäkring 2000. Svenska livförsäkringsbolag traditionell livförsäkring. Direkt försäkring i Sverige. (belopp i kSEK)</t>
  </si>
  <si>
    <t>Tabell 29.    Direkt försäkring av utländska risker 2000. Svenska livförsäkringsbolag traditionell livförsäkring. Direkt försäkring i Sverige. (belopp i kSEK)</t>
  </si>
  <si>
    <t>Tabell 30.    Mottagen livåterförsäkring 2000. Svenska bolag. (belopp i kSEK)</t>
  </si>
  <si>
    <t>Tabell 24.    Direktförsäkring i Sverige totalt 2000. Svenska skadeförsäkringsbolag. (belopp i kSEK)</t>
  </si>
  <si>
    <t>(Företag och fastighet 1999)</t>
  </si>
  <si>
    <t>(Kredit 1999)</t>
  </si>
  <si>
    <t>(Hem o villa 1999)</t>
  </si>
  <si>
    <t>(Annan motor 1999)</t>
  </si>
  <si>
    <t>(Trafik 1999)</t>
  </si>
  <si>
    <t>(Sjuk och olycksfall 1999)</t>
  </si>
  <si>
    <t>(Sjö, flyg och transport 1999)</t>
  </si>
  <si>
    <t>(Trygghetsförsäkring 1999)</t>
  </si>
  <si>
    <t>(Avgångsbidrag 1999)</t>
  </si>
  <si>
    <t>(Djur 1999)</t>
  </si>
  <si>
    <t>Samtliga grenar 2000</t>
  </si>
  <si>
    <t>Samtliga grenar 1999</t>
  </si>
  <si>
    <t>Tabell 25.    Direktförsäkring i Sverige totalt 2000. Svenska skadeförsäkringsbolag. (i % av bruttopremieintäkten)</t>
  </si>
  <si>
    <t>Tabell 7.    Utländska bolags direkta skadeförsäkringsrörelse i Sverige 2000. (belopp i kSEK)</t>
  </si>
  <si>
    <t>Totalt 2000</t>
  </si>
  <si>
    <t>ACE Ins.</t>
  </si>
  <si>
    <t>Reliance</t>
  </si>
  <si>
    <t>Allianz</t>
  </si>
  <si>
    <t>Sampo Indust</t>
  </si>
  <si>
    <t>AIG Europe</t>
  </si>
  <si>
    <t>Zurich</t>
  </si>
  <si>
    <t>SHB Liv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</si>
</sst>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</numFmts>
  <fonts count="8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/>
  <dimension ref="A1:L3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12" ht="27" customHeight="1">
      <c r="A1" s="24" t="s">
        <v>274</v>
      </c>
      <c r="B1" s="25"/>
      <c r="C1" s="25"/>
      <c r="D1" s="25"/>
      <c r="E1" s="25"/>
      <c r="F1" s="25"/>
      <c r="G1" s="6"/>
      <c r="H1" s="8"/>
      <c r="I1" s="8"/>
      <c r="J1" s="8"/>
      <c r="K1" s="8"/>
      <c r="L1" s="8"/>
    </row>
    <row r="2" spans="1:11" s="19" customFormat="1" ht="17.25" customHeight="1" thickBot="1">
      <c r="A2" s="26" t="s">
        <v>47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11" ht="83.25" customHeight="1" thickTop="1">
      <c r="A3" s="5" t="s">
        <v>59</v>
      </c>
      <c r="B3" s="4" t="s">
        <v>57</v>
      </c>
      <c r="C3" s="4" t="s">
        <v>56</v>
      </c>
      <c r="D3" s="4" t="s">
        <v>58</v>
      </c>
      <c r="E3" s="4" t="s">
        <v>60</v>
      </c>
      <c r="F3" s="4" t="s">
        <v>61</v>
      </c>
      <c r="G3" s="4" t="s">
        <v>62</v>
      </c>
      <c r="H3" s="4" t="s">
        <v>63</v>
      </c>
      <c r="I3" s="4" t="s">
        <v>64</v>
      </c>
      <c r="J3" s="4" t="s">
        <v>65</v>
      </c>
      <c r="K3" s="4" t="s">
        <v>66</v>
      </c>
    </row>
    <row r="4" spans="1:11" s="3" customFormat="1" ht="12" customHeight="1">
      <c r="A4" s="3" t="s">
        <v>275</v>
      </c>
      <c r="B4" s="9">
        <v>348920593</v>
      </c>
      <c r="C4" s="9">
        <v>0</v>
      </c>
      <c r="D4" s="9">
        <v>4764668</v>
      </c>
      <c r="E4" s="9">
        <v>5043568</v>
      </c>
      <c r="F4" s="9">
        <v>358728829</v>
      </c>
      <c r="G4" s="9">
        <v>500929</v>
      </c>
      <c r="H4" s="9">
        <v>153790519</v>
      </c>
      <c r="I4" s="9">
        <v>198756792</v>
      </c>
      <c r="J4" s="9">
        <v>5680589</v>
      </c>
      <c r="K4" s="9">
        <v>358728829</v>
      </c>
    </row>
    <row r="5" spans="1:11" s="3" customFormat="1" ht="12" customHeight="1">
      <c r="A5" s="3" t="s">
        <v>276</v>
      </c>
      <c r="B5" s="9">
        <v>271890349</v>
      </c>
      <c r="C5" s="9">
        <v>126</v>
      </c>
      <c r="D5" s="9">
        <v>7108053</v>
      </c>
      <c r="E5" s="9">
        <v>4317273</v>
      </c>
      <c r="F5" s="9">
        <v>283315801</v>
      </c>
      <c r="G5" s="9">
        <v>296308</v>
      </c>
      <c r="H5" s="9">
        <v>134089512</v>
      </c>
      <c r="I5" s="9">
        <v>128772893</v>
      </c>
      <c r="J5" s="9">
        <v>20157088</v>
      </c>
      <c r="K5" s="9">
        <v>283315801</v>
      </c>
    </row>
    <row r="6" spans="1:11" s="3" customFormat="1" ht="12" customHeight="1">
      <c r="A6" s="3" t="s">
        <v>277</v>
      </c>
      <c r="B6" s="9">
        <v>211388937</v>
      </c>
      <c r="C6" s="9">
        <v>0</v>
      </c>
      <c r="D6" s="9">
        <v>811323</v>
      </c>
      <c r="E6" s="9">
        <v>2670864</v>
      </c>
      <c r="F6" s="9">
        <v>214871124</v>
      </c>
      <c r="G6" s="9">
        <v>3000</v>
      </c>
      <c r="H6" s="9">
        <v>136580675</v>
      </c>
      <c r="I6" s="9">
        <v>67740982</v>
      </c>
      <c r="J6" s="9">
        <v>10546467</v>
      </c>
      <c r="K6" s="9">
        <v>214871124</v>
      </c>
    </row>
    <row r="7" spans="1:11" s="3" customFormat="1" ht="12" customHeight="1">
      <c r="A7" s="3" t="s">
        <v>278</v>
      </c>
      <c r="B7" s="9">
        <v>177458359</v>
      </c>
      <c r="C7" s="9">
        <v>0</v>
      </c>
      <c r="D7" s="9">
        <v>8587353</v>
      </c>
      <c r="E7" s="9">
        <v>2176707</v>
      </c>
      <c r="F7" s="9">
        <v>188222419</v>
      </c>
      <c r="G7" s="9">
        <v>69512</v>
      </c>
      <c r="H7" s="9">
        <v>79244351</v>
      </c>
      <c r="I7" s="9">
        <v>89794287</v>
      </c>
      <c r="J7" s="9">
        <v>19114269</v>
      </c>
      <c r="K7" s="9">
        <v>188222419</v>
      </c>
    </row>
    <row r="8" spans="1:11" s="3" customFormat="1" ht="12" customHeight="1">
      <c r="A8" s="3" t="s">
        <v>279</v>
      </c>
      <c r="B8" s="9">
        <v>99739572</v>
      </c>
      <c r="C8" s="9">
        <v>350904</v>
      </c>
      <c r="D8" s="9">
        <v>4635254</v>
      </c>
      <c r="E8" s="9">
        <v>2348064</v>
      </c>
      <c r="F8" s="9">
        <v>107073794</v>
      </c>
      <c r="G8" s="9">
        <v>8000</v>
      </c>
      <c r="H8" s="9">
        <v>42891913</v>
      </c>
      <c r="I8" s="9">
        <v>60214204</v>
      </c>
      <c r="J8" s="9">
        <v>3959677</v>
      </c>
      <c r="K8" s="9">
        <v>107073794</v>
      </c>
    </row>
    <row r="9" spans="1:11" s="3" customFormat="1" ht="12" customHeight="1">
      <c r="A9" s="3" t="s">
        <v>280</v>
      </c>
      <c r="B9" s="9">
        <v>82304647</v>
      </c>
      <c r="C9" s="9">
        <v>68804</v>
      </c>
      <c r="D9" s="9">
        <v>2327903</v>
      </c>
      <c r="E9" s="9">
        <v>1339897</v>
      </c>
      <c r="F9" s="9">
        <v>86041251</v>
      </c>
      <c r="G9" s="9">
        <v>200000</v>
      </c>
      <c r="H9" s="9">
        <v>23784650</v>
      </c>
      <c r="I9" s="9">
        <v>59377149</v>
      </c>
      <c r="J9" s="9">
        <v>2679452</v>
      </c>
      <c r="K9" s="9">
        <v>86041251</v>
      </c>
    </row>
    <row r="10" spans="1:11" s="3" customFormat="1" ht="12" customHeight="1">
      <c r="A10" s="3" t="s">
        <v>281</v>
      </c>
      <c r="B10" s="9">
        <v>53666077</v>
      </c>
      <c r="C10" s="9">
        <v>15787</v>
      </c>
      <c r="D10" s="9">
        <v>771329</v>
      </c>
      <c r="E10" s="9">
        <v>949738</v>
      </c>
      <c r="F10" s="9">
        <v>55402931</v>
      </c>
      <c r="G10" s="9">
        <v>186562</v>
      </c>
      <c r="H10" s="9">
        <v>19302195</v>
      </c>
      <c r="I10" s="9">
        <v>33639400</v>
      </c>
      <c r="J10" s="9">
        <v>2274774</v>
      </c>
      <c r="K10" s="9">
        <v>55402931</v>
      </c>
    </row>
    <row r="11" spans="1:11" s="3" customFormat="1" ht="12" customHeight="1">
      <c r="A11" s="3" t="s">
        <v>350</v>
      </c>
      <c r="B11" s="9">
        <v>18694969</v>
      </c>
      <c r="C11" s="9">
        <v>37216</v>
      </c>
      <c r="D11" s="9">
        <v>1977936</v>
      </c>
      <c r="E11" s="9">
        <v>303308</v>
      </c>
      <c r="F11" s="9">
        <v>21013429</v>
      </c>
      <c r="G11" s="9">
        <v>220994</v>
      </c>
      <c r="H11" s="9">
        <v>6131351</v>
      </c>
      <c r="I11" s="9">
        <v>13966187</v>
      </c>
      <c r="J11" s="9">
        <v>694897</v>
      </c>
      <c r="K11" s="9">
        <v>21013429</v>
      </c>
    </row>
    <row r="12" spans="1:11" s="3" customFormat="1" ht="12" customHeight="1">
      <c r="A12" s="3" t="s">
        <v>283</v>
      </c>
      <c r="B12" s="9">
        <v>14103877</v>
      </c>
      <c r="C12" s="9">
        <v>757</v>
      </c>
      <c r="D12" s="9">
        <v>603668</v>
      </c>
      <c r="E12" s="9">
        <v>305097</v>
      </c>
      <c r="F12" s="9">
        <v>15013399</v>
      </c>
      <c r="G12" s="9">
        <v>81194</v>
      </c>
      <c r="H12" s="9">
        <v>3668550</v>
      </c>
      <c r="I12" s="9">
        <v>11151694</v>
      </c>
      <c r="J12" s="9">
        <v>111961</v>
      </c>
      <c r="K12" s="9">
        <v>15013399</v>
      </c>
    </row>
    <row r="13" spans="1:11" s="3" customFormat="1" ht="12" customHeight="1">
      <c r="A13" s="3" t="s">
        <v>284</v>
      </c>
      <c r="B13" s="9">
        <v>9022867</v>
      </c>
      <c r="C13" s="9">
        <v>0</v>
      </c>
      <c r="D13" s="9">
        <v>185024</v>
      </c>
      <c r="E13" s="9">
        <v>114373</v>
      </c>
      <c r="F13" s="9">
        <v>9322264</v>
      </c>
      <c r="G13" s="9">
        <v>100445</v>
      </c>
      <c r="H13" s="9">
        <v>5400765</v>
      </c>
      <c r="I13" s="9">
        <v>2583418</v>
      </c>
      <c r="J13" s="9">
        <v>1237636</v>
      </c>
      <c r="K13" s="9">
        <v>9322264</v>
      </c>
    </row>
    <row r="14" spans="1:11" s="3" customFormat="1" ht="12" customHeight="1">
      <c r="A14" s="3" t="s">
        <v>285</v>
      </c>
      <c r="B14" s="9">
        <v>7467414</v>
      </c>
      <c r="C14" s="9">
        <v>7758</v>
      </c>
      <c r="D14" s="9">
        <v>69773</v>
      </c>
      <c r="E14" s="9">
        <v>120991</v>
      </c>
      <c r="F14" s="9">
        <v>7665936</v>
      </c>
      <c r="G14" s="9">
        <v>181003</v>
      </c>
      <c r="H14" s="9">
        <v>2505685</v>
      </c>
      <c r="I14" s="9">
        <v>4850791</v>
      </c>
      <c r="J14" s="9">
        <v>128457</v>
      </c>
      <c r="K14" s="9">
        <v>7665936</v>
      </c>
    </row>
    <row r="15" spans="1:11" s="3" customFormat="1" ht="12" customHeight="1">
      <c r="A15" s="3" t="s">
        <v>286</v>
      </c>
      <c r="B15" s="9">
        <v>6931815</v>
      </c>
      <c r="C15" s="9">
        <v>38111</v>
      </c>
      <c r="D15" s="9">
        <v>261452</v>
      </c>
      <c r="E15" s="9">
        <v>128360</v>
      </c>
      <c r="F15" s="9">
        <v>7359738</v>
      </c>
      <c r="G15" s="9">
        <v>106200</v>
      </c>
      <c r="H15" s="9">
        <v>1024568</v>
      </c>
      <c r="I15" s="9">
        <v>5885173</v>
      </c>
      <c r="J15" s="9">
        <v>343797</v>
      </c>
      <c r="K15" s="9">
        <v>7359738</v>
      </c>
    </row>
    <row r="16" spans="1:11" s="3" customFormat="1" ht="12" customHeight="1">
      <c r="A16" s="3" t="s">
        <v>287</v>
      </c>
      <c r="B16" s="9">
        <v>6108717</v>
      </c>
      <c r="C16" s="9">
        <v>98619</v>
      </c>
      <c r="D16" s="9">
        <v>565902</v>
      </c>
      <c r="E16" s="9">
        <v>270425</v>
      </c>
      <c r="F16" s="9">
        <v>7043663</v>
      </c>
      <c r="G16" s="9">
        <v>10000</v>
      </c>
      <c r="H16" s="9">
        <v>2480072</v>
      </c>
      <c r="I16" s="9">
        <v>4386778</v>
      </c>
      <c r="J16" s="9">
        <v>166813</v>
      </c>
      <c r="K16" s="9">
        <v>7043663</v>
      </c>
    </row>
    <row r="17" spans="1:11" s="3" customFormat="1" ht="12" customHeight="1">
      <c r="A17" s="3" t="s">
        <v>288</v>
      </c>
      <c r="B17" s="9">
        <v>4814264</v>
      </c>
      <c r="C17" s="9">
        <v>0</v>
      </c>
      <c r="D17" s="9">
        <v>98491</v>
      </c>
      <c r="E17" s="9">
        <v>73557</v>
      </c>
      <c r="F17" s="9">
        <v>4986312</v>
      </c>
      <c r="G17" s="9">
        <v>300000</v>
      </c>
      <c r="H17" s="9">
        <v>971066</v>
      </c>
      <c r="I17" s="9">
        <v>3645243</v>
      </c>
      <c r="J17" s="9">
        <v>70003</v>
      </c>
      <c r="K17" s="9">
        <v>4986312</v>
      </c>
    </row>
    <row r="18" spans="1:11" s="3" customFormat="1" ht="12" customHeight="1">
      <c r="A18" s="3" t="s">
        <v>289</v>
      </c>
      <c r="B18" s="9">
        <v>2593222</v>
      </c>
      <c r="C18" s="9">
        <v>0</v>
      </c>
      <c r="D18" s="9">
        <v>63742</v>
      </c>
      <c r="E18" s="9">
        <v>28071</v>
      </c>
      <c r="F18" s="9">
        <v>2685035</v>
      </c>
      <c r="G18" s="9">
        <v>128880</v>
      </c>
      <c r="H18" s="9">
        <v>787787</v>
      </c>
      <c r="I18" s="9">
        <v>1717729</v>
      </c>
      <c r="J18" s="9">
        <v>50639</v>
      </c>
      <c r="K18" s="9">
        <v>2685035</v>
      </c>
    </row>
    <row r="19" spans="1:11" s="3" customFormat="1" ht="12" customHeight="1">
      <c r="A19" s="3" t="s">
        <v>290</v>
      </c>
      <c r="B19" s="9">
        <v>2441937</v>
      </c>
      <c r="C19" s="9">
        <v>0</v>
      </c>
      <c r="D19" s="9">
        <v>208900</v>
      </c>
      <c r="E19" s="9">
        <v>24077</v>
      </c>
      <c r="F19" s="9">
        <v>2674914</v>
      </c>
      <c r="G19" s="9">
        <v>0</v>
      </c>
      <c r="H19" s="9">
        <v>498010</v>
      </c>
      <c r="I19" s="9">
        <v>830642</v>
      </c>
      <c r="J19" s="9">
        <v>1346262</v>
      </c>
      <c r="K19" s="9">
        <v>2674914</v>
      </c>
    </row>
    <row r="20" spans="1:11" s="3" customFormat="1" ht="12" customHeight="1">
      <c r="A20" s="3" t="s">
        <v>291</v>
      </c>
      <c r="B20" s="9">
        <v>1919786</v>
      </c>
      <c r="C20" s="9">
        <v>0</v>
      </c>
      <c r="D20" s="9">
        <v>415943</v>
      </c>
      <c r="E20" s="9">
        <v>19675</v>
      </c>
      <c r="F20" s="9">
        <v>2355404</v>
      </c>
      <c r="G20" s="9">
        <v>10639</v>
      </c>
      <c r="H20" s="9">
        <v>371087</v>
      </c>
      <c r="I20" s="9">
        <v>237437</v>
      </c>
      <c r="J20" s="9">
        <v>1736241</v>
      </c>
      <c r="K20" s="9">
        <v>2355404</v>
      </c>
    </row>
    <row r="21" spans="1:11" s="3" customFormat="1" ht="12" customHeight="1">
      <c r="A21" s="3" t="s">
        <v>292</v>
      </c>
      <c r="B21" s="9">
        <v>703432</v>
      </c>
      <c r="C21" s="9">
        <v>0</v>
      </c>
      <c r="D21" s="9">
        <v>634262</v>
      </c>
      <c r="E21" s="9">
        <v>18725</v>
      </c>
      <c r="F21" s="9">
        <v>1356419</v>
      </c>
      <c r="G21" s="9">
        <v>15000</v>
      </c>
      <c r="H21" s="9">
        <v>230444</v>
      </c>
      <c r="I21" s="9">
        <v>977455</v>
      </c>
      <c r="J21" s="9">
        <v>133520</v>
      </c>
      <c r="K21" s="9">
        <v>1356419</v>
      </c>
    </row>
    <row r="22" spans="1:11" s="3" customFormat="1" ht="12" customHeight="1">
      <c r="A22" s="3" t="s">
        <v>293</v>
      </c>
      <c r="B22" s="9">
        <v>693898</v>
      </c>
      <c r="C22" s="9">
        <v>0</v>
      </c>
      <c r="D22" s="9">
        <v>114196</v>
      </c>
      <c r="E22" s="9">
        <v>5830</v>
      </c>
      <c r="F22" s="9">
        <v>813924</v>
      </c>
      <c r="G22" s="9">
        <v>105476</v>
      </c>
      <c r="H22" s="9">
        <v>332501</v>
      </c>
      <c r="I22" s="9">
        <v>168721</v>
      </c>
      <c r="J22" s="9">
        <v>207226</v>
      </c>
      <c r="K22" s="9">
        <v>813924</v>
      </c>
    </row>
    <row r="23" spans="1:11" s="3" customFormat="1" ht="12" customHeight="1">
      <c r="A23" s="3" t="s">
        <v>294</v>
      </c>
      <c r="B23" s="9">
        <v>610160</v>
      </c>
      <c r="C23" s="9">
        <v>69708</v>
      </c>
      <c r="D23" s="9">
        <v>53324</v>
      </c>
      <c r="E23" s="9">
        <v>3938</v>
      </c>
      <c r="F23" s="9">
        <v>737130</v>
      </c>
      <c r="G23" s="9">
        <v>133021</v>
      </c>
      <c r="H23" s="9">
        <v>0</v>
      </c>
      <c r="I23" s="9">
        <v>516863</v>
      </c>
      <c r="J23" s="9">
        <v>87246</v>
      </c>
      <c r="K23" s="9">
        <v>737130</v>
      </c>
    </row>
    <row r="24" spans="1:11" s="3" customFormat="1" ht="12" customHeight="1">
      <c r="A24" s="3" t="s">
        <v>295</v>
      </c>
      <c r="B24" s="9">
        <v>341073</v>
      </c>
      <c r="C24" s="9">
        <v>267</v>
      </c>
      <c r="D24" s="9">
        <v>6076</v>
      </c>
      <c r="E24" s="9">
        <v>5781</v>
      </c>
      <c r="F24" s="9">
        <v>353197</v>
      </c>
      <c r="G24" s="9">
        <v>0</v>
      </c>
      <c r="H24" s="9">
        <v>249552</v>
      </c>
      <c r="I24" s="9">
        <v>100520</v>
      </c>
      <c r="J24" s="9">
        <v>3125</v>
      </c>
      <c r="K24" s="9">
        <v>353197</v>
      </c>
    </row>
    <row r="25" spans="1:11" s="3" customFormat="1" ht="12" customHeight="1">
      <c r="A25" s="3" t="s">
        <v>296</v>
      </c>
      <c r="B25" s="9">
        <v>146519</v>
      </c>
      <c r="C25" s="9">
        <v>10125</v>
      </c>
      <c r="D25" s="9">
        <v>19016</v>
      </c>
      <c r="E25" s="9">
        <v>5134</v>
      </c>
      <c r="F25" s="9">
        <v>180794</v>
      </c>
      <c r="G25" s="9">
        <v>26437</v>
      </c>
      <c r="H25" s="9">
        <v>20090</v>
      </c>
      <c r="I25" s="9">
        <v>118852</v>
      </c>
      <c r="J25" s="9">
        <v>15415</v>
      </c>
      <c r="K25" s="9">
        <v>180794</v>
      </c>
    </row>
    <row r="26" spans="1:11" s="3" customFormat="1" ht="12" customHeight="1">
      <c r="A26" s="3" t="s">
        <v>297</v>
      </c>
      <c r="B26" s="9">
        <v>76333</v>
      </c>
      <c r="C26" s="9">
        <v>37130</v>
      </c>
      <c r="D26" s="9">
        <v>177961</v>
      </c>
      <c r="E26" s="9">
        <v>3254</v>
      </c>
      <c r="F26" s="9">
        <v>294678</v>
      </c>
      <c r="G26" s="9">
        <v>75000</v>
      </c>
      <c r="H26" s="9">
        <v>-15292</v>
      </c>
      <c r="I26" s="9">
        <v>224438</v>
      </c>
      <c r="J26" s="9">
        <v>10532</v>
      </c>
      <c r="K26" s="9">
        <v>294678</v>
      </c>
    </row>
    <row r="27" spans="1:11" s="3" customFormat="1" ht="12" customHeight="1">
      <c r="A27" s="3" t="s">
        <v>298</v>
      </c>
      <c r="B27" s="9">
        <v>22171</v>
      </c>
      <c r="C27" s="9">
        <v>5505</v>
      </c>
      <c r="D27" s="9">
        <v>11233</v>
      </c>
      <c r="E27" s="9">
        <v>597</v>
      </c>
      <c r="F27" s="9">
        <v>39506</v>
      </c>
      <c r="G27" s="9">
        <v>18487</v>
      </c>
      <c r="H27" s="9">
        <v>0</v>
      </c>
      <c r="I27" s="9">
        <v>17461</v>
      </c>
      <c r="J27" s="9">
        <v>3558</v>
      </c>
      <c r="K27" s="9">
        <v>39506</v>
      </c>
    </row>
    <row r="28" spans="1:11" s="3" customFormat="1" ht="12" customHeight="1">
      <c r="A28" s="3" t="s">
        <v>299</v>
      </c>
      <c r="B28" s="9">
        <v>19467</v>
      </c>
      <c r="C28" s="9">
        <v>0</v>
      </c>
      <c r="D28" s="9">
        <v>23995</v>
      </c>
      <c r="E28" s="9">
        <v>1734</v>
      </c>
      <c r="F28" s="9">
        <v>45196</v>
      </c>
      <c r="G28" s="9">
        <v>20000</v>
      </c>
      <c r="H28" s="9">
        <v>3037</v>
      </c>
      <c r="I28" s="9">
        <v>13233</v>
      </c>
      <c r="J28" s="9">
        <v>8926</v>
      </c>
      <c r="K28" s="9">
        <v>45196</v>
      </c>
    </row>
    <row r="29" spans="1:11" s="3" customFormat="1" ht="12" customHeight="1">
      <c r="A29" s="3" t="s">
        <v>300</v>
      </c>
      <c r="B29" s="9">
        <v>4585</v>
      </c>
      <c r="C29" s="9">
        <v>119</v>
      </c>
      <c r="D29" s="9">
        <v>9297</v>
      </c>
      <c r="E29" s="9">
        <v>0</v>
      </c>
      <c r="F29" s="9">
        <v>14001</v>
      </c>
      <c r="G29" s="9">
        <v>13000</v>
      </c>
      <c r="H29" s="9">
        <v>0</v>
      </c>
      <c r="I29" s="9">
        <v>133</v>
      </c>
      <c r="J29" s="9">
        <v>868</v>
      </c>
      <c r="K29" s="9">
        <v>14001</v>
      </c>
    </row>
    <row r="30" spans="1:6" s="3" customFormat="1" ht="12.75">
      <c r="A30" s="2"/>
      <c r="B30" s="9"/>
      <c r="C30" s="9"/>
      <c r="D30" s="9"/>
      <c r="E30" s="9"/>
      <c r="F30" s="9"/>
    </row>
    <row r="31" spans="1:11" ht="12.75">
      <c r="A31" s="3" t="s">
        <v>139</v>
      </c>
      <c r="B31" s="9">
        <f aca="true" t="shared" si="0" ref="B31:K31">SUM(B4:B30)</f>
        <v>1322085040</v>
      </c>
      <c r="C31" s="9">
        <f t="shared" si="0"/>
        <v>740936</v>
      </c>
      <c r="D31" s="9">
        <f t="shared" si="0"/>
        <v>34506074</v>
      </c>
      <c r="E31" s="9">
        <f t="shared" si="0"/>
        <v>20279038</v>
      </c>
      <c r="F31" s="9">
        <f t="shared" si="0"/>
        <v>1377611088</v>
      </c>
      <c r="G31" s="9">
        <f t="shared" si="0"/>
        <v>2810087</v>
      </c>
      <c r="H31" s="9">
        <f t="shared" si="0"/>
        <v>614343088</v>
      </c>
      <c r="I31" s="9">
        <f t="shared" si="0"/>
        <v>689688475</v>
      </c>
      <c r="J31" s="9">
        <f t="shared" si="0"/>
        <v>70769438</v>
      </c>
      <c r="K31" s="9">
        <f t="shared" si="0"/>
        <v>1377611088</v>
      </c>
    </row>
    <row r="32" spans="1:11" ht="12.75">
      <c r="A32" s="1" t="s">
        <v>140</v>
      </c>
      <c r="B32" s="10">
        <v>1261189571</v>
      </c>
      <c r="C32" s="10">
        <v>431261</v>
      </c>
      <c r="D32" s="10">
        <v>20521046</v>
      </c>
      <c r="E32" s="10">
        <v>21356412</v>
      </c>
      <c r="F32" s="10">
        <v>1303498290</v>
      </c>
      <c r="G32" s="10">
        <v>7293947</v>
      </c>
      <c r="H32" s="10">
        <v>658273289</v>
      </c>
      <c r="I32" s="10">
        <v>612281694</v>
      </c>
      <c r="J32" s="10">
        <v>25649360</v>
      </c>
      <c r="K32" s="10">
        <v>1303498290</v>
      </c>
    </row>
    <row r="34" spans="1:11" ht="12.75">
      <c r="A34" s="1" t="s">
        <v>136</v>
      </c>
      <c r="B34" s="7">
        <f aca="true" t="shared" si="1" ref="B34:F35">B31/($F31/100)</f>
        <v>95.96939597222521</v>
      </c>
      <c r="C34" s="7">
        <f t="shared" si="1"/>
        <v>0.053784119948953255</v>
      </c>
      <c r="D34" s="7">
        <f t="shared" si="1"/>
        <v>2.504776152033991</v>
      </c>
      <c r="E34" s="7">
        <f t="shared" si="1"/>
        <v>1.4720437557918378</v>
      </c>
      <c r="F34" s="7">
        <f t="shared" si="1"/>
        <v>100</v>
      </c>
      <c r="G34" s="7">
        <f aca="true" t="shared" si="2" ref="G34:K35">G31/($K31/100)</f>
        <v>0.20398260615625938</v>
      </c>
      <c r="H34" s="7">
        <f t="shared" si="2"/>
        <v>44.5948129592871</v>
      </c>
      <c r="I34" s="7">
        <f t="shared" si="2"/>
        <v>50.06409145568666</v>
      </c>
      <c r="J34" s="7">
        <f t="shared" si="2"/>
        <v>5.137112978869984</v>
      </c>
      <c r="K34" s="7">
        <f t="shared" si="2"/>
        <v>100</v>
      </c>
    </row>
    <row r="35" spans="1:11" ht="12.75">
      <c r="A35" s="1" t="s">
        <v>137</v>
      </c>
      <c r="B35" s="7">
        <f t="shared" si="1"/>
        <v>96.75421752950669</v>
      </c>
      <c r="C35" s="7">
        <f t="shared" si="1"/>
        <v>0.033084891887353376</v>
      </c>
      <c r="D35" s="7">
        <f t="shared" si="1"/>
        <v>1.5743055558592256</v>
      </c>
      <c r="E35" s="7">
        <f t="shared" si="1"/>
        <v>1.6383920227467272</v>
      </c>
      <c r="F35" s="7">
        <f t="shared" si="1"/>
        <v>100</v>
      </c>
      <c r="G35" s="7">
        <f t="shared" si="2"/>
        <v>0.5595670555118257</v>
      </c>
      <c r="H35" s="7">
        <f t="shared" si="2"/>
        <v>50.50051036123722</v>
      </c>
      <c r="I35" s="7">
        <f t="shared" si="2"/>
        <v>46.97219004406979</v>
      </c>
      <c r="J35" s="7">
        <f t="shared" si="2"/>
        <v>1.96773253918116</v>
      </c>
      <c r="K35" s="7">
        <f t="shared" si="2"/>
        <v>100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/>
  <dimension ref="A1:K4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271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26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272</v>
      </c>
      <c r="B4" s="9">
        <v>5044768</v>
      </c>
      <c r="C4" s="9">
        <v>5044768</v>
      </c>
      <c r="D4" s="9">
        <v>3324817</v>
      </c>
      <c r="E4" s="9">
        <v>-11909511</v>
      </c>
      <c r="F4" s="9">
        <v>0</v>
      </c>
      <c r="G4" s="9">
        <v>-92932</v>
      </c>
      <c r="H4" s="9">
        <v>-97744</v>
      </c>
      <c r="I4" s="9">
        <v>-3730602</v>
      </c>
    </row>
    <row r="5" spans="1:9" s="3" customFormat="1" ht="12" customHeight="1">
      <c r="A5" s="3" t="s">
        <v>148</v>
      </c>
      <c r="B5" s="9">
        <v>1342673</v>
      </c>
      <c r="C5" s="9">
        <v>1341652</v>
      </c>
      <c r="D5" s="9">
        <v>275655</v>
      </c>
      <c r="E5" s="9">
        <v>-1482980</v>
      </c>
      <c r="F5" s="9">
        <v>0</v>
      </c>
      <c r="G5" s="9">
        <v>-164518</v>
      </c>
      <c r="H5" s="9">
        <v>35371</v>
      </c>
      <c r="I5" s="9">
        <v>5180</v>
      </c>
    </row>
    <row r="6" spans="1:9" s="3" customFormat="1" ht="12" customHeight="1">
      <c r="A6" s="3" t="s">
        <v>191</v>
      </c>
      <c r="B6" s="9">
        <v>475270</v>
      </c>
      <c r="C6" s="9">
        <v>474855</v>
      </c>
      <c r="D6" s="9">
        <v>75040</v>
      </c>
      <c r="E6" s="9">
        <v>-402127</v>
      </c>
      <c r="F6" s="9">
        <v>0</v>
      </c>
      <c r="G6" s="9">
        <v>-76806</v>
      </c>
      <c r="H6" s="9">
        <v>0</v>
      </c>
      <c r="I6" s="9">
        <v>70962</v>
      </c>
    </row>
    <row r="7" spans="1:9" s="3" customFormat="1" ht="12" customHeight="1">
      <c r="A7" s="3" t="s">
        <v>147</v>
      </c>
      <c r="B7" s="9">
        <v>453000</v>
      </c>
      <c r="C7" s="9">
        <v>437000</v>
      </c>
      <c r="D7" s="9">
        <v>34000</v>
      </c>
      <c r="E7" s="9">
        <v>-405000</v>
      </c>
      <c r="F7" s="9">
        <v>0</v>
      </c>
      <c r="G7" s="9">
        <v>-87000</v>
      </c>
      <c r="H7" s="9">
        <v>0</v>
      </c>
      <c r="I7" s="9">
        <v>-21000</v>
      </c>
    </row>
    <row r="8" spans="1:9" s="3" customFormat="1" ht="12" customHeight="1">
      <c r="A8" s="3" t="s">
        <v>149</v>
      </c>
      <c r="B8" s="9">
        <v>391329</v>
      </c>
      <c r="C8" s="9">
        <v>390905</v>
      </c>
      <c r="D8" s="9">
        <v>48070</v>
      </c>
      <c r="E8" s="9">
        <v>-358606</v>
      </c>
      <c r="F8" s="9">
        <v>0</v>
      </c>
      <c r="G8" s="9">
        <v>-83886</v>
      </c>
      <c r="H8" s="9">
        <v>0</v>
      </c>
      <c r="I8" s="9">
        <v>-3517</v>
      </c>
    </row>
    <row r="9" spans="1:9" s="3" customFormat="1" ht="12" customHeight="1">
      <c r="A9" s="3" t="s">
        <v>143</v>
      </c>
      <c r="B9" s="9">
        <v>276567</v>
      </c>
      <c r="C9" s="9">
        <v>149871</v>
      </c>
      <c r="D9" s="9">
        <v>40784</v>
      </c>
      <c r="E9" s="9">
        <v>-100892</v>
      </c>
      <c r="F9" s="9">
        <v>0</v>
      </c>
      <c r="G9" s="9">
        <v>-19022</v>
      </c>
      <c r="H9" s="9">
        <v>251294</v>
      </c>
      <c r="I9" s="9">
        <v>322035</v>
      </c>
    </row>
    <row r="10" spans="1:9" s="3" customFormat="1" ht="12" customHeight="1">
      <c r="A10" s="3" t="s">
        <v>142</v>
      </c>
      <c r="B10" s="9">
        <v>87714</v>
      </c>
      <c r="C10" s="9">
        <v>80964</v>
      </c>
      <c r="D10" s="9">
        <v>25830</v>
      </c>
      <c r="E10" s="9">
        <v>-44323</v>
      </c>
      <c r="F10" s="9">
        <v>0</v>
      </c>
      <c r="G10" s="9">
        <v>-25635</v>
      </c>
      <c r="H10" s="9">
        <v>4772</v>
      </c>
      <c r="I10" s="9">
        <v>41608</v>
      </c>
    </row>
    <row r="11" spans="1:9" s="3" customFormat="1" ht="12" customHeight="1">
      <c r="A11" s="3" t="s">
        <v>152</v>
      </c>
      <c r="B11" s="9">
        <v>59901</v>
      </c>
      <c r="C11" s="9">
        <v>59720</v>
      </c>
      <c r="D11" s="9">
        <v>2890</v>
      </c>
      <c r="E11" s="9">
        <v>-40054</v>
      </c>
      <c r="F11" s="9">
        <v>0</v>
      </c>
      <c r="G11" s="9">
        <v>-20265</v>
      </c>
      <c r="H11" s="9">
        <v>0</v>
      </c>
      <c r="I11" s="9">
        <v>2291</v>
      </c>
    </row>
    <row r="12" spans="1:9" s="3" customFormat="1" ht="12" customHeight="1">
      <c r="A12" s="3" t="s">
        <v>141</v>
      </c>
      <c r="B12" s="9">
        <v>57048</v>
      </c>
      <c r="C12" s="9">
        <v>56254</v>
      </c>
      <c r="D12" s="9">
        <v>6307</v>
      </c>
      <c r="E12" s="9">
        <v>-48323</v>
      </c>
      <c r="F12" s="9">
        <v>0</v>
      </c>
      <c r="G12" s="9">
        <v>-10770</v>
      </c>
      <c r="H12" s="9">
        <v>29</v>
      </c>
      <c r="I12" s="9">
        <v>3497</v>
      </c>
    </row>
    <row r="13" spans="1:9" s="3" customFormat="1" ht="12" customHeight="1">
      <c r="A13" s="3" t="s">
        <v>193</v>
      </c>
      <c r="B13" s="9">
        <v>21425</v>
      </c>
      <c r="C13" s="9">
        <v>21339</v>
      </c>
      <c r="D13" s="9">
        <v>3506</v>
      </c>
      <c r="E13" s="9">
        <v>-18495</v>
      </c>
      <c r="F13" s="9">
        <v>0</v>
      </c>
      <c r="G13" s="9">
        <v>-4493</v>
      </c>
      <c r="H13" s="9">
        <v>0</v>
      </c>
      <c r="I13" s="9">
        <v>1857</v>
      </c>
    </row>
    <row r="14" spans="1:9" s="3" customFormat="1" ht="12" customHeight="1">
      <c r="A14" s="3" t="s">
        <v>194</v>
      </c>
      <c r="B14" s="9">
        <v>21161</v>
      </c>
      <c r="C14" s="9">
        <v>21161</v>
      </c>
      <c r="D14" s="9">
        <v>9334</v>
      </c>
      <c r="E14" s="9">
        <v>-14268</v>
      </c>
      <c r="F14" s="9">
        <v>0</v>
      </c>
      <c r="G14" s="9">
        <v>-4341</v>
      </c>
      <c r="H14" s="9">
        <v>0</v>
      </c>
      <c r="I14" s="9">
        <v>11886</v>
      </c>
    </row>
    <row r="15" spans="1:9" s="3" customFormat="1" ht="12" customHeight="1">
      <c r="A15" s="3" t="s">
        <v>196</v>
      </c>
      <c r="B15" s="9">
        <v>14335</v>
      </c>
      <c r="C15" s="9">
        <v>2991</v>
      </c>
      <c r="D15" s="9">
        <v>5086</v>
      </c>
      <c r="E15" s="9">
        <v>-5104</v>
      </c>
      <c r="F15" s="9">
        <v>0</v>
      </c>
      <c r="G15" s="9">
        <v>-825</v>
      </c>
      <c r="H15" s="9">
        <v>0</v>
      </c>
      <c r="I15" s="9">
        <v>2148</v>
      </c>
    </row>
    <row r="16" spans="1:9" s="3" customFormat="1" ht="12" customHeight="1">
      <c r="A16" s="3" t="s">
        <v>200</v>
      </c>
      <c r="B16" s="9">
        <v>14038</v>
      </c>
      <c r="C16" s="9">
        <v>2480</v>
      </c>
      <c r="D16" s="9">
        <v>1338</v>
      </c>
      <c r="E16" s="9">
        <v>-2073</v>
      </c>
      <c r="F16" s="9">
        <v>0</v>
      </c>
      <c r="G16" s="9">
        <v>-2311</v>
      </c>
      <c r="H16" s="9">
        <v>385</v>
      </c>
      <c r="I16" s="9">
        <v>-181</v>
      </c>
    </row>
    <row r="17" spans="1:9" s="3" customFormat="1" ht="12" customHeight="1">
      <c r="A17" s="3" t="s">
        <v>198</v>
      </c>
      <c r="B17" s="9">
        <v>13593</v>
      </c>
      <c r="C17" s="9">
        <v>13458</v>
      </c>
      <c r="D17" s="9">
        <v>9001</v>
      </c>
      <c r="E17" s="9">
        <v>-15352</v>
      </c>
      <c r="F17" s="9">
        <v>-3430</v>
      </c>
      <c r="G17" s="9">
        <v>-4455</v>
      </c>
      <c r="H17" s="9">
        <v>619</v>
      </c>
      <c r="I17" s="9">
        <v>-159</v>
      </c>
    </row>
    <row r="18" spans="1:9" s="3" customFormat="1" ht="12" customHeight="1">
      <c r="A18" s="3" t="s">
        <v>199</v>
      </c>
      <c r="B18" s="9">
        <v>12475</v>
      </c>
      <c r="C18" s="9">
        <v>2690</v>
      </c>
      <c r="D18" s="9">
        <v>1426</v>
      </c>
      <c r="E18" s="9">
        <v>-3821</v>
      </c>
      <c r="F18" s="9">
        <v>0</v>
      </c>
      <c r="G18" s="9">
        <v>-2354</v>
      </c>
      <c r="H18" s="9">
        <v>0</v>
      </c>
      <c r="I18" s="9">
        <v>-2059</v>
      </c>
    </row>
    <row r="19" spans="1:9" s="3" customFormat="1" ht="12" customHeight="1">
      <c r="A19" s="3" t="s">
        <v>195</v>
      </c>
      <c r="B19" s="9">
        <v>12259</v>
      </c>
      <c r="C19" s="9">
        <v>12259</v>
      </c>
      <c r="D19" s="9">
        <v>1495</v>
      </c>
      <c r="E19" s="9">
        <v>-14200</v>
      </c>
      <c r="F19" s="9">
        <v>0</v>
      </c>
      <c r="G19" s="9">
        <v>-979</v>
      </c>
      <c r="H19" s="9">
        <v>0</v>
      </c>
      <c r="I19" s="9">
        <v>-1425</v>
      </c>
    </row>
    <row r="20" spans="1:9" s="3" customFormat="1" ht="12" customHeight="1">
      <c r="A20" s="3" t="s">
        <v>202</v>
      </c>
      <c r="B20" s="9">
        <v>9864</v>
      </c>
      <c r="C20" s="9">
        <v>1438</v>
      </c>
      <c r="D20" s="9">
        <v>2200</v>
      </c>
      <c r="E20" s="9">
        <v>-1008</v>
      </c>
      <c r="F20" s="9">
        <v>0</v>
      </c>
      <c r="G20" s="9">
        <v>-529</v>
      </c>
      <c r="H20" s="9">
        <v>0</v>
      </c>
      <c r="I20" s="9">
        <v>2101</v>
      </c>
    </row>
    <row r="21" spans="1:9" s="3" customFormat="1" ht="12" customHeight="1">
      <c r="A21" s="3" t="s">
        <v>197</v>
      </c>
      <c r="B21" s="9">
        <v>8544</v>
      </c>
      <c r="C21" s="9">
        <v>8415</v>
      </c>
      <c r="D21" s="9">
        <v>7040</v>
      </c>
      <c r="E21" s="9">
        <v>-5349</v>
      </c>
      <c r="F21" s="9">
        <v>0</v>
      </c>
      <c r="G21" s="9">
        <v>-1950</v>
      </c>
      <c r="H21" s="9">
        <v>519</v>
      </c>
      <c r="I21" s="9">
        <v>8675</v>
      </c>
    </row>
    <row r="22" spans="1:9" s="3" customFormat="1" ht="12" customHeight="1">
      <c r="A22" s="3" t="s">
        <v>203</v>
      </c>
      <c r="B22" s="9">
        <v>7519</v>
      </c>
      <c r="C22" s="9">
        <v>1247</v>
      </c>
      <c r="D22" s="9">
        <v>1969</v>
      </c>
      <c r="E22" s="9">
        <v>-8555</v>
      </c>
      <c r="F22" s="9">
        <v>-716</v>
      </c>
      <c r="G22" s="9">
        <v>-267</v>
      </c>
      <c r="H22" s="9">
        <v>0</v>
      </c>
      <c r="I22" s="9">
        <v>-6322</v>
      </c>
    </row>
    <row r="23" spans="1:9" s="3" customFormat="1" ht="12" customHeight="1">
      <c r="A23" s="3" t="s">
        <v>201</v>
      </c>
      <c r="B23" s="9">
        <v>7472</v>
      </c>
      <c r="C23" s="9">
        <v>6844</v>
      </c>
      <c r="D23" s="9">
        <v>1104</v>
      </c>
      <c r="E23" s="9">
        <v>-7079</v>
      </c>
      <c r="F23" s="9">
        <v>0</v>
      </c>
      <c r="G23" s="9">
        <v>-1301</v>
      </c>
      <c r="H23" s="9">
        <v>146</v>
      </c>
      <c r="I23" s="9">
        <v>-286</v>
      </c>
    </row>
    <row r="24" spans="1:9" s="3" customFormat="1" ht="12" customHeight="1">
      <c r="A24" s="3" t="s">
        <v>206</v>
      </c>
      <c r="B24" s="9">
        <v>7257</v>
      </c>
      <c r="C24" s="9">
        <v>772</v>
      </c>
      <c r="D24" s="9">
        <v>1481</v>
      </c>
      <c r="E24" s="9">
        <v>-804</v>
      </c>
      <c r="F24" s="9">
        <v>0</v>
      </c>
      <c r="G24" s="9">
        <v>-189</v>
      </c>
      <c r="H24" s="9">
        <v>0</v>
      </c>
      <c r="I24" s="9">
        <v>1260</v>
      </c>
    </row>
    <row r="25" spans="1:9" s="3" customFormat="1" ht="12" customHeight="1">
      <c r="A25" s="3" t="s">
        <v>204</v>
      </c>
      <c r="B25" s="9">
        <v>6204</v>
      </c>
      <c r="C25" s="9">
        <v>-1144</v>
      </c>
      <c r="D25" s="9">
        <v>1181</v>
      </c>
      <c r="E25" s="9">
        <v>-1672</v>
      </c>
      <c r="F25" s="9">
        <v>0</v>
      </c>
      <c r="G25" s="9">
        <v>113</v>
      </c>
      <c r="H25" s="9">
        <v>344</v>
      </c>
      <c r="I25" s="9">
        <v>-1178</v>
      </c>
    </row>
    <row r="26" spans="1:9" s="3" customFormat="1" ht="12" customHeight="1">
      <c r="A26" s="3" t="s">
        <v>205</v>
      </c>
      <c r="B26" s="9">
        <v>5934</v>
      </c>
      <c r="C26" s="9">
        <v>765</v>
      </c>
      <c r="D26" s="9">
        <v>400</v>
      </c>
      <c r="E26" s="9">
        <v>-1536</v>
      </c>
      <c r="F26" s="9">
        <v>366</v>
      </c>
      <c r="G26" s="9">
        <v>-1828</v>
      </c>
      <c r="H26" s="9">
        <v>0</v>
      </c>
      <c r="I26" s="9">
        <v>-1833</v>
      </c>
    </row>
    <row r="27" spans="1:9" s="3" customFormat="1" ht="12" customHeight="1">
      <c r="A27" s="3" t="s">
        <v>211</v>
      </c>
      <c r="B27" s="9">
        <v>5840</v>
      </c>
      <c r="C27" s="9">
        <v>5140</v>
      </c>
      <c r="D27" s="9">
        <v>1192</v>
      </c>
      <c r="E27" s="9">
        <v>-5581</v>
      </c>
      <c r="F27" s="9">
        <v>0</v>
      </c>
      <c r="G27" s="9">
        <v>-1218</v>
      </c>
      <c r="H27" s="9">
        <v>0</v>
      </c>
      <c r="I27" s="9">
        <v>-467</v>
      </c>
    </row>
    <row r="28" spans="1:9" s="3" customFormat="1" ht="12" customHeight="1">
      <c r="A28" s="3" t="s">
        <v>207</v>
      </c>
      <c r="B28" s="9">
        <v>5790</v>
      </c>
      <c r="C28" s="9">
        <v>628</v>
      </c>
      <c r="D28" s="9">
        <v>522</v>
      </c>
      <c r="E28" s="9">
        <v>-1296</v>
      </c>
      <c r="F28" s="9">
        <v>-44</v>
      </c>
      <c r="G28" s="9">
        <v>-303</v>
      </c>
      <c r="H28" s="9">
        <v>3</v>
      </c>
      <c r="I28" s="9">
        <v>-490</v>
      </c>
    </row>
    <row r="29" spans="1:9" s="3" customFormat="1" ht="12" customHeight="1">
      <c r="A29" s="3" t="s">
        <v>209</v>
      </c>
      <c r="B29" s="9">
        <v>5292</v>
      </c>
      <c r="C29" s="9">
        <v>400</v>
      </c>
      <c r="D29" s="9">
        <v>2543</v>
      </c>
      <c r="E29" s="9">
        <v>-1412</v>
      </c>
      <c r="F29" s="9">
        <v>0</v>
      </c>
      <c r="G29" s="9">
        <v>-118</v>
      </c>
      <c r="H29" s="9">
        <v>0</v>
      </c>
      <c r="I29" s="9">
        <v>1413</v>
      </c>
    </row>
    <row r="30" spans="1:9" s="3" customFormat="1" ht="12" customHeight="1">
      <c r="A30" s="3" t="s">
        <v>210</v>
      </c>
      <c r="B30" s="9">
        <v>4579</v>
      </c>
      <c r="C30" s="9">
        <v>555</v>
      </c>
      <c r="D30" s="9">
        <v>1020</v>
      </c>
      <c r="E30" s="9">
        <v>-126</v>
      </c>
      <c r="F30" s="9">
        <v>0</v>
      </c>
      <c r="G30" s="9">
        <v>-75</v>
      </c>
      <c r="H30" s="9">
        <v>0</v>
      </c>
      <c r="I30" s="9">
        <v>1374</v>
      </c>
    </row>
    <row r="31" spans="1:9" s="3" customFormat="1" ht="12" customHeight="1">
      <c r="A31" s="3" t="s">
        <v>208</v>
      </c>
      <c r="B31" s="9">
        <v>4477</v>
      </c>
      <c r="C31" s="9">
        <v>4062</v>
      </c>
      <c r="D31" s="9">
        <v>886</v>
      </c>
      <c r="E31" s="9">
        <v>-8668</v>
      </c>
      <c r="F31" s="9">
        <v>0</v>
      </c>
      <c r="G31" s="9">
        <v>-1180</v>
      </c>
      <c r="H31" s="9">
        <v>0</v>
      </c>
      <c r="I31" s="9">
        <v>-4900</v>
      </c>
    </row>
    <row r="32" spans="1:9" s="3" customFormat="1" ht="12" customHeight="1">
      <c r="A32" s="3" t="s">
        <v>216</v>
      </c>
      <c r="B32" s="9">
        <v>3500</v>
      </c>
      <c r="C32" s="9">
        <v>840</v>
      </c>
      <c r="D32" s="9">
        <v>329</v>
      </c>
      <c r="E32" s="9">
        <v>-852</v>
      </c>
      <c r="F32" s="9">
        <v>0</v>
      </c>
      <c r="G32" s="9">
        <v>-296</v>
      </c>
      <c r="H32" s="9">
        <v>274</v>
      </c>
      <c r="I32" s="9">
        <v>295</v>
      </c>
    </row>
    <row r="33" spans="1:9" s="3" customFormat="1" ht="12" customHeight="1">
      <c r="A33" s="3" t="s">
        <v>215</v>
      </c>
      <c r="B33" s="9">
        <v>3299</v>
      </c>
      <c r="C33" s="9">
        <v>706</v>
      </c>
      <c r="D33" s="9">
        <v>2970</v>
      </c>
      <c r="E33" s="9">
        <v>-1119</v>
      </c>
      <c r="F33" s="9">
        <v>0</v>
      </c>
      <c r="G33" s="9">
        <v>-405</v>
      </c>
      <c r="H33" s="9">
        <v>0</v>
      </c>
      <c r="I33" s="9">
        <v>2152</v>
      </c>
    </row>
    <row r="34" spans="1:9" s="3" customFormat="1" ht="12" customHeight="1">
      <c r="A34" s="3" t="s">
        <v>213</v>
      </c>
      <c r="B34" s="9">
        <v>3160</v>
      </c>
      <c r="C34" s="9">
        <v>2768</v>
      </c>
      <c r="D34" s="9">
        <v>1853</v>
      </c>
      <c r="E34" s="9">
        <v>-4823</v>
      </c>
      <c r="F34" s="9">
        <v>0</v>
      </c>
      <c r="G34" s="9">
        <v>-714</v>
      </c>
      <c r="H34" s="9">
        <v>0</v>
      </c>
      <c r="I34" s="9">
        <v>-916</v>
      </c>
    </row>
    <row r="35" spans="1:9" s="3" customFormat="1" ht="12" customHeight="1">
      <c r="A35" s="3" t="s">
        <v>212</v>
      </c>
      <c r="B35" s="9">
        <v>2829</v>
      </c>
      <c r="C35" s="9">
        <v>308</v>
      </c>
      <c r="D35" s="9">
        <v>658</v>
      </c>
      <c r="E35" s="9">
        <v>-871</v>
      </c>
      <c r="F35" s="9">
        <v>0</v>
      </c>
      <c r="G35" s="9">
        <v>-200</v>
      </c>
      <c r="H35" s="9">
        <v>0</v>
      </c>
      <c r="I35" s="9">
        <v>-105</v>
      </c>
    </row>
    <row r="36" spans="1:9" s="3" customFormat="1" ht="12" customHeight="1">
      <c r="A36" s="3" t="s">
        <v>233</v>
      </c>
      <c r="B36" s="9">
        <v>2395</v>
      </c>
      <c r="C36" s="9">
        <v>2344</v>
      </c>
      <c r="D36" s="9">
        <v>24</v>
      </c>
      <c r="E36" s="9">
        <v>-853</v>
      </c>
      <c r="F36" s="9">
        <v>0</v>
      </c>
      <c r="G36" s="9">
        <v>-1415</v>
      </c>
      <c r="H36" s="9">
        <v>0</v>
      </c>
      <c r="I36" s="9">
        <v>100</v>
      </c>
    </row>
    <row r="37" spans="1:9" s="3" customFormat="1" ht="12" customHeight="1">
      <c r="A37" s="3" t="s">
        <v>214</v>
      </c>
      <c r="B37" s="9">
        <v>2060</v>
      </c>
      <c r="C37" s="9">
        <v>2031</v>
      </c>
      <c r="D37" s="9">
        <v>495</v>
      </c>
      <c r="E37" s="9">
        <v>-3278</v>
      </c>
      <c r="F37" s="9">
        <v>0</v>
      </c>
      <c r="G37" s="9">
        <v>-463</v>
      </c>
      <c r="H37" s="9">
        <v>0</v>
      </c>
      <c r="I37" s="9">
        <v>-1215</v>
      </c>
    </row>
    <row r="38" spans="1:9" s="3" customFormat="1" ht="12" customHeight="1">
      <c r="A38" s="3" t="s">
        <v>173</v>
      </c>
      <c r="B38" s="9">
        <v>1518</v>
      </c>
      <c r="C38" s="9">
        <v>1369</v>
      </c>
      <c r="D38" s="9">
        <v>61</v>
      </c>
      <c r="E38" s="9">
        <v>-1668</v>
      </c>
      <c r="F38" s="9">
        <v>0</v>
      </c>
      <c r="G38" s="9">
        <v>-115</v>
      </c>
      <c r="H38" s="9">
        <v>84</v>
      </c>
      <c r="I38" s="9">
        <v>-269</v>
      </c>
    </row>
    <row r="39" spans="1:9" s="3" customFormat="1" ht="12" customHeight="1">
      <c r="A39" s="3" t="s">
        <v>273</v>
      </c>
      <c r="B39" s="9">
        <v>1357</v>
      </c>
      <c r="C39" s="9">
        <v>1357</v>
      </c>
      <c r="D39" s="9">
        <v>318</v>
      </c>
      <c r="E39" s="9">
        <v>-466</v>
      </c>
      <c r="F39" s="9">
        <v>0</v>
      </c>
      <c r="G39" s="9">
        <v>-860</v>
      </c>
      <c r="H39" s="9">
        <v>0</v>
      </c>
      <c r="I39" s="9">
        <v>349</v>
      </c>
    </row>
    <row r="40" spans="1:9" s="3" customFormat="1" ht="12" customHeight="1">
      <c r="A40" s="3" t="s">
        <v>167</v>
      </c>
      <c r="B40" s="9">
        <v>1300</v>
      </c>
      <c r="C40" s="9">
        <v>1300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1300</v>
      </c>
    </row>
    <row r="41" spans="1:9" s="3" customFormat="1" ht="12" customHeight="1">
      <c r="A41" s="3" t="s">
        <v>158</v>
      </c>
      <c r="B41" s="9">
        <v>214</v>
      </c>
      <c r="C41" s="9">
        <v>173</v>
      </c>
      <c r="D41" s="9">
        <v>11</v>
      </c>
      <c r="E41" s="9">
        <v>0</v>
      </c>
      <c r="F41" s="9">
        <v>0</v>
      </c>
      <c r="G41" s="9">
        <v>-3520</v>
      </c>
      <c r="H41" s="9">
        <v>4258</v>
      </c>
      <c r="I41" s="9">
        <v>922</v>
      </c>
    </row>
    <row r="42" spans="1:9" s="3" customFormat="1" ht="12" customHeight="1">
      <c r="A42" s="3" t="s">
        <v>169</v>
      </c>
      <c r="B42" s="9">
        <v>-14944</v>
      </c>
      <c r="C42" s="9">
        <v>-17529</v>
      </c>
      <c r="D42" s="9">
        <v>647</v>
      </c>
      <c r="E42" s="9">
        <v>650</v>
      </c>
      <c r="F42" s="9">
        <v>0</v>
      </c>
      <c r="G42" s="9">
        <v>-1084</v>
      </c>
      <c r="H42" s="9">
        <v>0</v>
      </c>
      <c r="I42" s="9">
        <v>-17316</v>
      </c>
    </row>
    <row r="43" spans="1:9" s="3" customFormat="1" ht="12" customHeight="1">
      <c r="A43" s="3" t="s">
        <v>161</v>
      </c>
      <c r="B43" s="9">
        <v>-185949</v>
      </c>
      <c r="C43" s="9">
        <v>-186121</v>
      </c>
      <c r="D43" s="9">
        <v>0</v>
      </c>
      <c r="E43" s="9">
        <v>-9697</v>
      </c>
      <c r="F43" s="9">
        <v>0</v>
      </c>
      <c r="G43" s="9">
        <v>0</v>
      </c>
      <c r="H43" s="9">
        <v>0</v>
      </c>
      <c r="I43" s="9">
        <v>-195818</v>
      </c>
    </row>
    <row r="44" spans="1:9" s="3" customFormat="1" ht="12.75">
      <c r="A44" s="2"/>
      <c r="B44" s="9"/>
      <c r="C44" s="9"/>
      <c r="D44" s="9"/>
      <c r="E44" s="9"/>
      <c r="F44" s="9"/>
      <c r="G44" s="9"/>
      <c r="H44" s="9"/>
      <c r="I44" s="9"/>
    </row>
    <row r="45" spans="1:9" ht="12.75">
      <c r="A45" s="3" t="s">
        <v>139</v>
      </c>
      <c r="B45" s="9">
        <f aca="true" t="shared" si="0" ref="B45:I45">SUM(B4:B44)</f>
        <v>8197067</v>
      </c>
      <c r="C45" s="9">
        <f t="shared" si="0"/>
        <v>7951035</v>
      </c>
      <c r="D45" s="9">
        <f t="shared" si="0"/>
        <v>3893483</v>
      </c>
      <c r="E45" s="9">
        <f t="shared" si="0"/>
        <v>-14931192</v>
      </c>
      <c r="F45" s="9">
        <f t="shared" si="0"/>
        <v>-3824</v>
      </c>
      <c r="G45" s="9">
        <f t="shared" si="0"/>
        <v>-618509</v>
      </c>
      <c r="H45" s="9">
        <f t="shared" si="0"/>
        <v>200354</v>
      </c>
      <c r="I45" s="9">
        <f t="shared" si="0"/>
        <v>-3508653</v>
      </c>
    </row>
    <row r="46" spans="1:9" ht="12.75">
      <c r="A46" s="1" t="s">
        <v>140</v>
      </c>
      <c r="B46" s="10">
        <v>6733318</v>
      </c>
      <c r="C46" s="10">
        <v>6678880</v>
      </c>
      <c r="D46" s="10">
        <v>2936542</v>
      </c>
      <c r="E46" s="10">
        <v>-20340257</v>
      </c>
      <c r="F46" s="10">
        <v>-11539</v>
      </c>
      <c r="G46" s="10">
        <v>-636928</v>
      </c>
      <c r="H46" s="10">
        <v>-62261</v>
      </c>
      <c r="I46" s="10">
        <v>-11435562</v>
      </c>
    </row>
    <row r="48" spans="1:9" ht="12.75">
      <c r="A48" s="1" t="s">
        <v>136</v>
      </c>
      <c r="B48" s="7">
        <f aca="true" t="shared" si="1" ref="B48:I49">B45/($C45/100)</f>
        <v>103.09433929041941</v>
      </c>
      <c r="C48" s="7">
        <f t="shared" si="1"/>
        <v>99.99999999999999</v>
      </c>
      <c r="D48" s="7">
        <f t="shared" si="1"/>
        <v>48.96825381852803</v>
      </c>
      <c r="E48" s="7">
        <f t="shared" si="1"/>
        <v>-187.78928780970023</v>
      </c>
      <c r="F48" s="7">
        <f t="shared" si="1"/>
        <v>-0.04809436758862211</v>
      </c>
      <c r="G48" s="7">
        <f t="shared" si="1"/>
        <v>-7.778974686943272</v>
      </c>
      <c r="H48" s="7">
        <f t="shared" si="1"/>
        <v>2.519848044940061</v>
      </c>
      <c r="I48" s="7">
        <f t="shared" si="1"/>
        <v>-44.12825500076405</v>
      </c>
    </row>
    <row r="49" spans="1:9" ht="12.75">
      <c r="A49" s="1" t="s">
        <v>137</v>
      </c>
      <c r="B49" s="7">
        <f t="shared" si="1"/>
        <v>100.81507677934025</v>
      </c>
      <c r="C49" s="7">
        <f t="shared" si="1"/>
        <v>100</v>
      </c>
      <c r="D49" s="7">
        <f t="shared" si="1"/>
        <v>43.96758139089189</v>
      </c>
      <c r="E49" s="7">
        <f t="shared" si="1"/>
        <v>-304.54592686198885</v>
      </c>
      <c r="F49" s="7">
        <f t="shared" si="1"/>
        <v>-0.1727684881297463</v>
      </c>
      <c r="G49" s="7">
        <f t="shared" si="1"/>
        <v>-9.536449225019764</v>
      </c>
      <c r="H49" s="7">
        <f t="shared" si="1"/>
        <v>-0.9322071964161656</v>
      </c>
      <c r="I49" s="7">
        <f t="shared" si="1"/>
        <v>-171.21975540809237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5"/>
  <dimension ref="A1:K2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320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27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276</v>
      </c>
      <c r="B4" s="9">
        <v>677857</v>
      </c>
      <c r="C4" s="9">
        <v>677648</v>
      </c>
      <c r="D4" s="9">
        <v>1528091</v>
      </c>
      <c r="E4" s="9">
        <v>-1397509</v>
      </c>
      <c r="F4" s="9">
        <v>0</v>
      </c>
      <c r="G4" s="9">
        <v>-204546</v>
      </c>
      <c r="H4" s="9">
        <v>-984094</v>
      </c>
      <c r="I4" s="9">
        <v>-380410</v>
      </c>
    </row>
    <row r="5" spans="1:9" s="3" customFormat="1" ht="12" customHeight="1">
      <c r="A5" s="3" t="s">
        <v>280</v>
      </c>
      <c r="B5" s="9">
        <v>285682</v>
      </c>
      <c r="C5" s="9">
        <v>264866</v>
      </c>
      <c r="D5" s="9">
        <v>188972</v>
      </c>
      <c r="E5" s="9">
        <v>-377619</v>
      </c>
      <c r="F5" s="9">
        <v>0</v>
      </c>
      <c r="G5" s="9">
        <v>-25296</v>
      </c>
      <c r="H5" s="9">
        <v>-116957</v>
      </c>
      <c r="I5" s="9">
        <v>-66034</v>
      </c>
    </row>
    <row r="6" spans="1:9" s="3" customFormat="1" ht="12" customHeight="1">
      <c r="A6" s="3" t="s">
        <v>279</v>
      </c>
      <c r="B6" s="9">
        <v>250324</v>
      </c>
      <c r="C6" s="9">
        <v>202381</v>
      </c>
      <c r="D6" s="9">
        <v>183589</v>
      </c>
      <c r="E6" s="9">
        <v>-417401</v>
      </c>
      <c r="F6" s="9">
        <v>0</v>
      </c>
      <c r="G6" s="9">
        <v>-54238</v>
      </c>
      <c r="H6" s="9">
        <v>-181436</v>
      </c>
      <c r="I6" s="9">
        <v>-267105</v>
      </c>
    </row>
    <row r="7" spans="1:9" s="3" customFormat="1" ht="12" customHeight="1">
      <c r="A7" s="3" t="s">
        <v>278</v>
      </c>
      <c r="B7" s="9">
        <v>197109</v>
      </c>
      <c r="C7" s="9">
        <v>196757</v>
      </c>
      <c r="D7" s="9">
        <v>347475</v>
      </c>
      <c r="E7" s="9">
        <v>-672664</v>
      </c>
      <c r="F7" s="9">
        <v>0</v>
      </c>
      <c r="G7" s="9">
        <v>-5139</v>
      </c>
      <c r="H7" s="9">
        <v>-246028</v>
      </c>
      <c r="I7" s="9">
        <v>-379599</v>
      </c>
    </row>
    <row r="8" spans="1:9" s="3" customFormat="1" ht="12" customHeight="1">
      <c r="A8" s="3" t="s">
        <v>287</v>
      </c>
      <c r="B8" s="9">
        <v>85377</v>
      </c>
      <c r="C8" s="9">
        <v>9942</v>
      </c>
      <c r="D8" s="9">
        <v>40358</v>
      </c>
      <c r="E8" s="9">
        <v>-17616</v>
      </c>
      <c r="F8" s="9">
        <v>0</v>
      </c>
      <c r="G8" s="9">
        <v>-6158</v>
      </c>
      <c r="H8" s="9">
        <v>-52344</v>
      </c>
      <c r="I8" s="9">
        <v>-25818</v>
      </c>
    </row>
    <row r="9" spans="1:9" s="3" customFormat="1" ht="12" customHeight="1">
      <c r="A9" s="3" t="s">
        <v>281</v>
      </c>
      <c r="B9" s="9">
        <v>82940</v>
      </c>
      <c r="C9" s="9">
        <v>81084</v>
      </c>
      <c r="D9" s="9">
        <v>51634</v>
      </c>
      <c r="E9" s="9">
        <v>-205355</v>
      </c>
      <c r="F9" s="9">
        <v>0</v>
      </c>
      <c r="G9" s="9">
        <v>-22806</v>
      </c>
      <c r="H9" s="9">
        <v>-54880</v>
      </c>
      <c r="I9" s="9">
        <v>-150323</v>
      </c>
    </row>
    <row r="10" spans="1:9" s="3" customFormat="1" ht="12" customHeight="1">
      <c r="A10" s="3" t="s">
        <v>286</v>
      </c>
      <c r="B10" s="9">
        <v>78198</v>
      </c>
      <c r="C10" s="9">
        <v>78198</v>
      </c>
      <c r="D10" s="9">
        <v>8765</v>
      </c>
      <c r="E10" s="9">
        <v>-109049</v>
      </c>
      <c r="F10" s="9">
        <v>0</v>
      </c>
      <c r="G10" s="9">
        <v>-16279</v>
      </c>
      <c r="H10" s="9">
        <v>-6882</v>
      </c>
      <c r="I10" s="9">
        <v>-45247</v>
      </c>
    </row>
    <row r="11" spans="1:9" s="3" customFormat="1" ht="12" customHeight="1">
      <c r="A11" s="3" t="s">
        <v>296</v>
      </c>
      <c r="B11" s="9">
        <v>72587</v>
      </c>
      <c r="C11" s="9">
        <v>62766</v>
      </c>
      <c r="D11" s="9">
        <v>2386</v>
      </c>
      <c r="E11" s="9">
        <v>-42427</v>
      </c>
      <c r="F11" s="9">
        <v>0</v>
      </c>
      <c r="G11" s="9">
        <v>-9985</v>
      </c>
      <c r="H11" s="9">
        <v>-3205</v>
      </c>
      <c r="I11" s="9">
        <v>9535</v>
      </c>
    </row>
    <row r="12" spans="1:9" s="3" customFormat="1" ht="12" customHeight="1">
      <c r="A12" s="3" t="s">
        <v>297</v>
      </c>
      <c r="B12" s="9">
        <v>68217</v>
      </c>
      <c r="C12" s="9">
        <v>21144</v>
      </c>
      <c r="D12" s="9">
        <v>0</v>
      </c>
      <c r="E12" s="9">
        <v>-59840</v>
      </c>
      <c r="F12" s="9">
        <v>0</v>
      </c>
      <c r="G12" s="9">
        <v>-6375</v>
      </c>
      <c r="H12" s="9">
        <v>0</v>
      </c>
      <c r="I12" s="9">
        <v>-45071</v>
      </c>
    </row>
    <row r="13" spans="1:9" s="3" customFormat="1" ht="12" customHeight="1">
      <c r="A13" s="3" t="s">
        <v>282</v>
      </c>
      <c r="B13" s="9">
        <v>19107</v>
      </c>
      <c r="C13" s="9">
        <v>18427</v>
      </c>
      <c r="D13" s="9">
        <v>11720</v>
      </c>
      <c r="E13" s="9">
        <v>-30593</v>
      </c>
      <c r="F13" s="9">
        <v>0</v>
      </c>
      <c r="G13" s="9">
        <v>-5377</v>
      </c>
      <c r="H13" s="9">
        <v>-10919</v>
      </c>
      <c r="I13" s="9">
        <v>-16742</v>
      </c>
    </row>
    <row r="14" spans="1:9" s="3" customFormat="1" ht="12" customHeight="1">
      <c r="A14" s="3" t="s">
        <v>285</v>
      </c>
      <c r="B14" s="9">
        <v>16102</v>
      </c>
      <c r="C14" s="9">
        <v>14758</v>
      </c>
      <c r="D14" s="9">
        <v>9215</v>
      </c>
      <c r="E14" s="9">
        <v>-19206</v>
      </c>
      <c r="F14" s="9">
        <v>0</v>
      </c>
      <c r="G14" s="9">
        <v>-2458</v>
      </c>
      <c r="H14" s="9">
        <v>-9692</v>
      </c>
      <c r="I14" s="9">
        <v>-7383</v>
      </c>
    </row>
    <row r="15" spans="1:9" s="3" customFormat="1" ht="12" customHeight="1">
      <c r="A15" s="3" t="s">
        <v>283</v>
      </c>
      <c r="B15" s="9">
        <v>3510</v>
      </c>
      <c r="C15" s="9">
        <v>3510</v>
      </c>
      <c r="D15" s="9">
        <v>-905</v>
      </c>
      <c r="E15" s="9">
        <v>-2707</v>
      </c>
      <c r="F15" s="9">
        <v>0</v>
      </c>
      <c r="G15" s="9">
        <v>-7659</v>
      </c>
      <c r="H15" s="9">
        <v>762</v>
      </c>
      <c r="I15" s="9">
        <v>-6999</v>
      </c>
    </row>
    <row r="16" spans="1:9" s="3" customFormat="1" ht="12" customHeight="1">
      <c r="A16" s="3" t="s">
        <v>300</v>
      </c>
      <c r="B16" s="9">
        <v>125</v>
      </c>
      <c r="C16" s="9">
        <v>13</v>
      </c>
      <c r="D16" s="9">
        <v>0</v>
      </c>
      <c r="E16" s="9">
        <v>-8</v>
      </c>
      <c r="F16" s="9">
        <v>0</v>
      </c>
      <c r="G16" s="9">
        <v>-352</v>
      </c>
      <c r="H16" s="9">
        <v>0</v>
      </c>
      <c r="I16" s="9">
        <v>-347</v>
      </c>
    </row>
    <row r="17" spans="1:9" s="3" customFormat="1" ht="12" customHeight="1">
      <c r="A17" s="3" t="s">
        <v>299</v>
      </c>
      <c r="B17" s="9">
        <v>9</v>
      </c>
      <c r="C17" s="9">
        <v>9</v>
      </c>
      <c r="D17" s="9">
        <v>109</v>
      </c>
      <c r="E17" s="9">
        <v>-399</v>
      </c>
      <c r="F17" s="9">
        <v>0</v>
      </c>
      <c r="G17" s="9">
        <v>-560</v>
      </c>
      <c r="H17" s="9">
        <v>4</v>
      </c>
      <c r="I17" s="9">
        <v>-837</v>
      </c>
    </row>
    <row r="18" spans="1:9" s="3" customFormat="1" ht="12.75">
      <c r="A18" s="2"/>
      <c r="B18" s="9"/>
      <c r="C18" s="9"/>
      <c r="D18" s="9"/>
      <c r="E18" s="9"/>
      <c r="F18" s="9"/>
      <c r="G18" s="9"/>
      <c r="H18" s="9"/>
      <c r="I18" s="9"/>
    </row>
    <row r="19" spans="1:9" ht="12.75">
      <c r="A19" s="3" t="s">
        <v>139</v>
      </c>
      <c r="B19" s="9">
        <f aca="true" t="shared" si="0" ref="B19:I19">SUM(B4:B18)</f>
        <v>1837144</v>
      </c>
      <c r="C19" s="9">
        <f t="shared" si="0"/>
        <v>1631503</v>
      </c>
      <c r="D19" s="9">
        <f t="shared" si="0"/>
        <v>2371409</v>
      </c>
      <c r="E19" s="9">
        <f t="shared" si="0"/>
        <v>-3352393</v>
      </c>
      <c r="F19" s="9">
        <f t="shared" si="0"/>
        <v>0</v>
      </c>
      <c r="G19" s="9">
        <f t="shared" si="0"/>
        <v>-367228</v>
      </c>
      <c r="H19" s="9">
        <f t="shared" si="0"/>
        <v>-1665671</v>
      </c>
      <c r="I19" s="9">
        <f t="shared" si="0"/>
        <v>-1382380</v>
      </c>
    </row>
    <row r="20" spans="1:9" ht="12.75">
      <c r="A20" s="1" t="s">
        <v>140</v>
      </c>
      <c r="B20" s="10">
        <v>1507918</v>
      </c>
      <c r="C20" s="10">
        <v>1448961</v>
      </c>
      <c r="D20" s="10">
        <v>1724306</v>
      </c>
      <c r="E20" s="10">
        <v>-2343140</v>
      </c>
      <c r="F20" s="10">
        <v>25109</v>
      </c>
      <c r="G20" s="10">
        <v>-327214</v>
      </c>
      <c r="H20" s="10">
        <v>1281017</v>
      </c>
      <c r="I20" s="10">
        <v>1809039</v>
      </c>
    </row>
    <row r="22" spans="1:9" ht="12.75">
      <c r="A22" s="1" t="s">
        <v>136</v>
      </c>
      <c r="B22" s="7">
        <f aca="true" t="shared" si="1" ref="B22:I23">B19/($C19/100)</f>
        <v>112.60438993982848</v>
      </c>
      <c r="C22" s="7">
        <f t="shared" si="1"/>
        <v>100</v>
      </c>
      <c r="D22" s="7">
        <f t="shared" si="1"/>
        <v>145.35118844402982</v>
      </c>
      <c r="E22" s="7">
        <f t="shared" si="1"/>
        <v>-205.47881309442886</v>
      </c>
      <c r="F22" s="7">
        <f t="shared" si="1"/>
        <v>0</v>
      </c>
      <c r="G22" s="7">
        <f t="shared" si="1"/>
        <v>-22.50857031828933</v>
      </c>
      <c r="H22" s="7">
        <f t="shared" si="1"/>
        <v>-102.09426522660394</v>
      </c>
      <c r="I22" s="7">
        <f t="shared" si="1"/>
        <v>-84.73046019529231</v>
      </c>
    </row>
    <row r="23" spans="1:9" ht="12.75">
      <c r="A23" s="1" t="s">
        <v>137</v>
      </c>
      <c r="B23" s="7">
        <f t="shared" si="1"/>
        <v>104.0689155884803</v>
      </c>
      <c r="C23" s="7">
        <f t="shared" si="1"/>
        <v>100</v>
      </c>
      <c r="D23" s="7">
        <f t="shared" si="1"/>
        <v>119.00292692487928</v>
      </c>
      <c r="E23" s="7">
        <f t="shared" si="1"/>
        <v>-161.71173689284942</v>
      </c>
      <c r="F23" s="7">
        <f t="shared" si="1"/>
        <v>1.7328968826628184</v>
      </c>
      <c r="G23" s="7">
        <f t="shared" si="1"/>
        <v>-22.582664405736246</v>
      </c>
      <c r="H23" s="7">
        <f t="shared" si="1"/>
        <v>88.40934987208075</v>
      </c>
      <c r="I23" s="7">
        <f t="shared" si="1"/>
        <v>124.85077238103716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6"/>
  <dimension ref="A1:K2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321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28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276</v>
      </c>
      <c r="B4" s="9">
        <v>438440</v>
      </c>
      <c r="C4" s="9">
        <v>438440</v>
      </c>
      <c r="D4" s="9">
        <v>495696</v>
      </c>
      <c r="E4" s="9">
        <v>-610028</v>
      </c>
      <c r="F4" s="9">
        <v>14</v>
      </c>
      <c r="G4" s="9">
        <v>-155112</v>
      </c>
      <c r="H4" s="9">
        <v>-327116</v>
      </c>
      <c r="I4" s="9">
        <v>-158106</v>
      </c>
    </row>
    <row r="5" spans="1:9" s="3" customFormat="1" ht="12" customHeight="1">
      <c r="A5" s="3" t="s">
        <v>280</v>
      </c>
      <c r="B5" s="9">
        <v>176572</v>
      </c>
      <c r="C5" s="9">
        <v>142397</v>
      </c>
      <c r="D5" s="9">
        <v>86829</v>
      </c>
      <c r="E5" s="9">
        <v>-264486</v>
      </c>
      <c r="F5" s="9">
        <v>0</v>
      </c>
      <c r="G5" s="9">
        <v>-12177</v>
      </c>
      <c r="H5" s="9">
        <v>-53739</v>
      </c>
      <c r="I5" s="9">
        <v>-101176</v>
      </c>
    </row>
    <row r="6" spans="1:9" s="3" customFormat="1" ht="12" customHeight="1">
      <c r="A6" s="3" t="s">
        <v>279</v>
      </c>
      <c r="B6" s="9">
        <v>132063</v>
      </c>
      <c r="C6" s="9">
        <v>98548</v>
      </c>
      <c r="D6" s="9">
        <v>20281</v>
      </c>
      <c r="E6" s="9">
        <v>-261632</v>
      </c>
      <c r="F6" s="9">
        <v>0</v>
      </c>
      <c r="G6" s="9">
        <v>-45216</v>
      </c>
      <c r="H6" s="9">
        <v>-19564</v>
      </c>
      <c r="I6" s="9">
        <v>-207583</v>
      </c>
    </row>
    <row r="7" spans="1:9" s="3" customFormat="1" ht="12" customHeight="1">
      <c r="A7" s="3" t="s">
        <v>292</v>
      </c>
      <c r="B7" s="9">
        <v>63016</v>
      </c>
      <c r="C7" s="9">
        <v>63016</v>
      </c>
      <c r="D7" s="9">
        <v>26832</v>
      </c>
      <c r="E7" s="9">
        <v>-226246</v>
      </c>
      <c r="F7" s="9">
        <v>0</v>
      </c>
      <c r="G7" s="9">
        <v>-18879</v>
      </c>
      <c r="H7" s="9">
        <v>-12999</v>
      </c>
      <c r="I7" s="9">
        <v>-168276</v>
      </c>
    </row>
    <row r="8" spans="1:9" s="3" customFormat="1" ht="12" customHeight="1">
      <c r="A8" s="3" t="s">
        <v>282</v>
      </c>
      <c r="B8" s="9">
        <v>41029</v>
      </c>
      <c r="C8" s="9">
        <v>36036</v>
      </c>
      <c r="D8" s="9">
        <v>10878</v>
      </c>
      <c r="E8" s="9">
        <v>-38863</v>
      </c>
      <c r="F8" s="9">
        <v>-100</v>
      </c>
      <c r="G8" s="9">
        <v>-14246</v>
      </c>
      <c r="H8" s="9">
        <v>-9006</v>
      </c>
      <c r="I8" s="9">
        <v>-15301</v>
      </c>
    </row>
    <row r="9" spans="1:9" s="3" customFormat="1" ht="12" customHeight="1">
      <c r="A9" s="3" t="s">
        <v>278</v>
      </c>
      <c r="B9" s="9">
        <v>7965</v>
      </c>
      <c r="C9" s="9">
        <v>7965</v>
      </c>
      <c r="D9" s="9">
        <v>1381</v>
      </c>
      <c r="E9" s="9">
        <v>-19776</v>
      </c>
      <c r="F9" s="9">
        <v>0</v>
      </c>
      <c r="G9" s="9">
        <v>-208</v>
      </c>
      <c r="H9" s="9">
        <v>-972</v>
      </c>
      <c r="I9" s="9">
        <v>-11610</v>
      </c>
    </row>
    <row r="10" spans="1:9" s="3" customFormat="1" ht="12" customHeight="1">
      <c r="A10" s="3" t="s">
        <v>288</v>
      </c>
      <c r="B10" s="9">
        <v>7082</v>
      </c>
      <c r="C10" s="9">
        <v>7082</v>
      </c>
      <c r="D10" s="9">
        <v>3081</v>
      </c>
      <c r="E10" s="9">
        <v>-1322</v>
      </c>
      <c r="F10" s="9">
        <v>0</v>
      </c>
      <c r="G10" s="9">
        <v>-1727</v>
      </c>
      <c r="H10" s="9">
        <v>-5322</v>
      </c>
      <c r="I10" s="9">
        <v>1792</v>
      </c>
    </row>
    <row r="11" spans="1:9" s="3" customFormat="1" ht="12" customHeight="1">
      <c r="A11" s="3" t="s">
        <v>286</v>
      </c>
      <c r="B11" s="9">
        <v>4998</v>
      </c>
      <c r="C11" s="9">
        <v>4998</v>
      </c>
      <c r="D11" s="9">
        <v>406</v>
      </c>
      <c r="E11" s="9">
        <v>-2845</v>
      </c>
      <c r="F11" s="9">
        <v>0</v>
      </c>
      <c r="G11" s="9">
        <v>-1019</v>
      </c>
      <c r="H11" s="9">
        <v>-325</v>
      </c>
      <c r="I11" s="9">
        <v>1215</v>
      </c>
    </row>
    <row r="12" spans="1:9" s="3" customFormat="1" ht="12" customHeight="1">
      <c r="A12" s="3" t="s">
        <v>296</v>
      </c>
      <c r="B12" s="9">
        <v>2788</v>
      </c>
      <c r="C12" s="9">
        <v>2788</v>
      </c>
      <c r="D12" s="9">
        <v>438</v>
      </c>
      <c r="E12" s="9">
        <v>-7414</v>
      </c>
      <c r="F12" s="9">
        <v>0</v>
      </c>
      <c r="G12" s="9">
        <v>-1435</v>
      </c>
      <c r="H12" s="9">
        <v>-278</v>
      </c>
      <c r="I12" s="9">
        <v>-5901</v>
      </c>
    </row>
    <row r="13" spans="1:9" s="3" customFormat="1" ht="12" customHeight="1">
      <c r="A13" s="3" t="s">
        <v>285</v>
      </c>
      <c r="B13" s="9">
        <v>2587</v>
      </c>
      <c r="C13" s="9">
        <v>2586</v>
      </c>
      <c r="D13" s="9">
        <v>3498</v>
      </c>
      <c r="E13" s="9">
        <v>-7934</v>
      </c>
      <c r="F13" s="9">
        <v>0</v>
      </c>
      <c r="G13" s="9">
        <v>-474</v>
      </c>
      <c r="H13" s="9">
        <v>-3679</v>
      </c>
      <c r="I13" s="9">
        <v>-6003</v>
      </c>
    </row>
    <row r="14" spans="1:9" s="3" customFormat="1" ht="12" customHeight="1">
      <c r="A14" s="3" t="s">
        <v>281</v>
      </c>
      <c r="B14" s="9">
        <v>1073</v>
      </c>
      <c r="C14" s="9">
        <v>1073</v>
      </c>
      <c r="D14" s="9">
        <v>10338</v>
      </c>
      <c r="E14" s="9">
        <v>-6462</v>
      </c>
      <c r="F14" s="9">
        <v>0</v>
      </c>
      <c r="G14" s="9">
        <v>-780</v>
      </c>
      <c r="H14" s="9">
        <v>-11037</v>
      </c>
      <c r="I14" s="9">
        <v>-6868</v>
      </c>
    </row>
    <row r="15" spans="1:9" s="3" customFormat="1" ht="12.75">
      <c r="A15" s="2"/>
      <c r="B15" s="9"/>
      <c r="C15" s="9"/>
      <c r="D15" s="9"/>
      <c r="E15" s="9"/>
      <c r="F15" s="9"/>
      <c r="G15" s="9"/>
      <c r="H15" s="9"/>
      <c r="I15" s="9"/>
    </row>
    <row r="16" spans="1:9" ht="12.75">
      <c r="A16" s="3" t="s">
        <v>139</v>
      </c>
      <c r="B16" s="9">
        <f aca="true" t="shared" si="0" ref="B16:I16">SUM(B4:B15)</f>
        <v>877613</v>
      </c>
      <c r="C16" s="9">
        <f t="shared" si="0"/>
        <v>804929</v>
      </c>
      <c r="D16" s="9">
        <f t="shared" si="0"/>
        <v>659658</v>
      </c>
      <c r="E16" s="9">
        <f t="shared" si="0"/>
        <v>-1447008</v>
      </c>
      <c r="F16" s="9">
        <f t="shared" si="0"/>
        <v>-86</v>
      </c>
      <c r="G16" s="9">
        <f t="shared" si="0"/>
        <v>-251273</v>
      </c>
      <c r="H16" s="9">
        <f t="shared" si="0"/>
        <v>-444037</v>
      </c>
      <c r="I16" s="9">
        <f t="shared" si="0"/>
        <v>-677817</v>
      </c>
    </row>
    <row r="17" spans="1:9" ht="12.75">
      <c r="A17" s="1" t="s">
        <v>140</v>
      </c>
      <c r="B17" s="10">
        <v>515215</v>
      </c>
      <c r="C17" s="10">
        <v>503999</v>
      </c>
      <c r="D17" s="10">
        <v>250764</v>
      </c>
      <c r="E17" s="10">
        <v>-903086</v>
      </c>
      <c r="F17" s="10">
        <v>-18</v>
      </c>
      <c r="G17" s="10">
        <v>-155587</v>
      </c>
      <c r="H17" s="10">
        <v>154167</v>
      </c>
      <c r="I17" s="10">
        <v>-149761</v>
      </c>
    </row>
    <row r="19" spans="1:9" ht="12.75">
      <c r="A19" s="1" t="s">
        <v>136</v>
      </c>
      <c r="B19" s="7">
        <f aca="true" t="shared" si="1" ref="B19:I20">B16/($C16/100)</f>
        <v>109.02986474583473</v>
      </c>
      <c r="C19" s="7">
        <f t="shared" si="1"/>
        <v>100</v>
      </c>
      <c r="D19" s="7">
        <f t="shared" si="1"/>
        <v>81.95232126063293</v>
      </c>
      <c r="E19" s="7">
        <f t="shared" si="1"/>
        <v>-179.7684019335867</v>
      </c>
      <c r="F19" s="7">
        <f t="shared" si="1"/>
        <v>-0.010684172144375467</v>
      </c>
      <c r="G19" s="7">
        <f t="shared" si="1"/>
        <v>-31.216790549228566</v>
      </c>
      <c r="H19" s="7">
        <f t="shared" si="1"/>
        <v>-55.164741238047085</v>
      </c>
      <c r="I19" s="7">
        <f t="shared" si="1"/>
        <v>-84.20829663237379</v>
      </c>
    </row>
    <row r="20" spans="1:9" ht="12.75">
      <c r="A20" s="1" t="s">
        <v>137</v>
      </c>
      <c r="B20" s="7">
        <f t="shared" si="1"/>
        <v>102.22540124087548</v>
      </c>
      <c r="C20" s="7">
        <f t="shared" si="1"/>
        <v>100</v>
      </c>
      <c r="D20" s="7">
        <f t="shared" si="1"/>
        <v>49.75486062472346</v>
      </c>
      <c r="E20" s="7">
        <f t="shared" si="1"/>
        <v>-179.1840856827097</v>
      </c>
      <c r="F20" s="7">
        <f t="shared" si="1"/>
        <v>-0.003571435657610432</v>
      </c>
      <c r="G20" s="7">
        <f t="shared" si="1"/>
        <v>-30.870497758924127</v>
      </c>
      <c r="H20" s="7">
        <f t="shared" si="1"/>
        <v>30.58875116815708</v>
      </c>
      <c r="I20" s="7">
        <f t="shared" si="1"/>
        <v>-29.714543084410884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7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322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29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284</v>
      </c>
      <c r="B4" s="9">
        <v>191953</v>
      </c>
      <c r="C4" s="9">
        <v>191953</v>
      </c>
      <c r="D4" s="9">
        <v>0</v>
      </c>
      <c r="E4" s="9">
        <v>-224814</v>
      </c>
      <c r="F4" s="9">
        <v>0</v>
      </c>
      <c r="G4" s="9">
        <v>-25759</v>
      </c>
      <c r="H4" s="9">
        <v>-122286</v>
      </c>
      <c r="I4" s="9">
        <v>-180906</v>
      </c>
    </row>
    <row r="5" spans="1:9" s="3" customFormat="1" ht="12" customHeight="1">
      <c r="A5" s="3" t="s">
        <v>148</v>
      </c>
      <c r="B5" s="9">
        <v>26219</v>
      </c>
      <c r="C5" s="9">
        <v>26219</v>
      </c>
      <c r="D5" s="9">
        <v>1464</v>
      </c>
      <c r="E5" s="9">
        <v>-21582</v>
      </c>
      <c r="F5" s="9">
        <v>0</v>
      </c>
      <c r="G5" s="9">
        <v>-1891</v>
      </c>
      <c r="H5" s="9">
        <v>4672</v>
      </c>
      <c r="I5" s="9">
        <v>8882</v>
      </c>
    </row>
    <row r="6" spans="1:9" s="3" customFormat="1" ht="12" customHeight="1">
      <c r="A6" s="3" t="s">
        <v>233</v>
      </c>
      <c r="B6" s="9">
        <v>1447</v>
      </c>
      <c r="C6" s="9">
        <v>1175</v>
      </c>
      <c r="D6" s="9">
        <v>4</v>
      </c>
      <c r="E6" s="9">
        <v>-244</v>
      </c>
      <c r="F6" s="9">
        <v>0</v>
      </c>
      <c r="G6" s="9">
        <v>-804</v>
      </c>
      <c r="H6" s="9">
        <v>0</v>
      </c>
      <c r="I6" s="9">
        <v>131</v>
      </c>
    </row>
    <row r="7" spans="1:9" s="3" customFormat="1" ht="12" customHeight="1">
      <c r="A7" s="3" t="s">
        <v>150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108432</v>
      </c>
      <c r="I7" s="9">
        <v>108432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219619</v>
      </c>
      <c r="C9" s="9">
        <f t="shared" si="0"/>
        <v>219347</v>
      </c>
      <c r="D9" s="9">
        <f t="shared" si="0"/>
        <v>1468</v>
      </c>
      <c r="E9" s="9">
        <f t="shared" si="0"/>
        <v>-246640</v>
      </c>
      <c r="F9" s="9">
        <f t="shared" si="0"/>
        <v>0</v>
      </c>
      <c r="G9" s="9">
        <f t="shared" si="0"/>
        <v>-28454</v>
      </c>
      <c r="H9" s="9">
        <f t="shared" si="0"/>
        <v>-9182</v>
      </c>
      <c r="I9" s="9">
        <f t="shared" si="0"/>
        <v>-63461</v>
      </c>
    </row>
    <row r="10" spans="1:9" ht="12.75">
      <c r="A10" s="1" t="s">
        <v>140</v>
      </c>
      <c r="B10" s="10">
        <v>555442</v>
      </c>
      <c r="C10" s="10">
        <v>554862</v>
      </c>
      <c r="D10" s="10">
        <v>553120</v>
      </c>
      <c r="E10" s="10">
        <v>-310533</v>
      </c>
      <c r="F10" s="10">
        <v>-140</v>
      </c>
      <c r="G10" s="10">
        <v>-22675</v>
      </c>
      <c r="H10" s="10">
        <v>146553</v>
      </c>
      <c r="I10" s="10">
        <v>921187</v>
      </c>
    </row>
    <row r="12" spans="1:9" ht="12.75">
      <c r="A12" s="1" t="s">
        <v>136</v>
      </c>
      <c r="B12" s="7">
        <f aca="true" t="shared" si="1" ref="B12:I13">B9/($C9/100)</f>
        <v>100.12400443133484</v>
      </c>
      <c r="C12" s="7">
        <f t="shared" si="1"/>
        <v>100.00000000000001</v>
      </c>
      <c r="D12" s="7">
        <f t="shared" si="1"/>
        <v>0.6692592102923679</v>
      </c>
      <c r="E12" s="7">
        <f t="shared" si="1"/>
        <v>-112.44284170743161</v>
      </c>
      <c r="F12" s="7">
        <f t="shared" si="1"/>
        <v>0</v>
      </c>
      <c r="G12" s="7">
        <f t="shared" si="1"/>
        <v>-12.97214003382768</v>
      </c>
      <c r="H12" s="7">
        <f t="shared" si="1"/>
        <v>-4.186061354839593</v>
      </c>
      <c r="I12" s="7">
        <f t="shared" si="1"/>
        <v>-28.93178388580651</v>
      </c>
    </row>
    <row r="13" spans="1:9" ht="12.75">
      <c r="A13" s="1" t="s">
        <v>137</v>
      </c>
      <c r="B13" s="7">
        <f t="shared" si="1"/>
        <v>100.10453049587105</v>
      </c>
      <c r="C13" s="7">
        <f t="shared" si="1"/>
        <v>100</v>
      </c>
      <c r="D13" s="7">
        <f t="shared" si="1"/>
        <v>99.6860480624011</v>
      </c>
      <c r="E13" s="7">
        <f t="shared" si="1"/>
        <v>-55.965807714350596</v>
      </c>
      <c r="F13" s="7">
        <f t="shared" si="1"/>
        <v>-0.02523149900335579</v>
      </c>
      <c r="G13" s="7">
        <f t="shared" si="1"/>
        <v>-4.086601713579232</v>
      </c>
      <c r="H13" s="7">
        <f t="shared" si="1"/>
        <v>26.412513381705722</v>
      </c>
      <c r="I13" s="7">
        <f t="shared" si="1"/>
        <v>166.02092051717364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K1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138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30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141</v>
      </c>
      <c r="B4" s="9">
        <v>5266</v>
      </c>
      <c r="C4" s="9">
        <v>5266</v>
      </c>
      <c r="D4" s="9">
        <v>3947</v>
      </c>
      <c r="E4" s="9">
        <v>9094</v>
      </c>
      <c r="F4" s="9">
        <v>0</v>
      </c>
      <c r="G4" s="9">
        <v>-17501</v>
      </c>
      <c r="H4" s="9">
        <v>2086</v>
      </c>
      <c r="I4" s="9">
        <v>2892</v>
      </c>
    </row>
    <row r="5" spans="1:9" s="3" customFormat="1" ht="12" customHeight="1">
      <c r="A5" s="3" t="s">
        <v>142</v>
      </c>
      <c r="B5" s="9">
        <v>0</v>
      </c>
      <c r="C5" s="9">
        <v>0</v>
      </c>
      <c r="D5" s="9">
        <v>113</v>
      </c>
      <c r="E5" s="9">
        <v>237</v>
      </c>
      <c r="F5" s="9">
        <v>0</v>
      </c>
      <c r="G5" s="9">
        <v>0</v>
      </c>
      <c r="H5" s="9">
        <v>0</v>
      </c>
      <c r="I5" s="9">
        <v>350</v>
      </c>
    </row>
    <row r="6" spans="1:9" s="3" customFormat="1" ht="12" customHeight="1">
      <c r="A6" s="3" t="s">
        <v>143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98475</v>
      </c>
      <c r="I6" s="9">
        <v>98475</v>
      </c>
    </row>
    <row r="7" spans="1:9" s="3" customFormat="1" ht="12" customHeight="1">
      <c r="A7" s="3" t="s">
        <v>144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-1363</v>
      </c>
      <c r="H7" s="9">
        <v>0</v>
      </c>
      <c r="I7" s="9">
        <v>-1363</v>
      </c>
    </row>
    <row r="8" spans="1:9" s="3" customFormat="1" ht="12" customHeight="1">
      <c r="A8" s="3" t="s">
        <v>145</v>
      </c>
      <c r="B8" s="9">
        <v>-447145</v>
      </c>
      <c r="C8" s="9">
        <v>-447145</v>
      </c>
      <c r="D8" s="9">
        <v>793978</v>
      </c>
      <c r="E8" s="9">
        <v>-3719417</v>
      </c>
      <c r="F8" s="9">
        <v>0</v>
      </c>
      <c r="G8" s="9">
        <v>-51975</v>
      </c>
      <c r="H8" s="9">
        <v>-61647</v>
      </c>
      <c r="I8" s="9">
        <v>-3486206</v>
      </c>
    </row>
    <row r="9" spans="1:9" s="3" customFormat="1" ht="12.75">
      <c r="A9" s="2"/>
      <c r="B9" s="9"/>
      <c r="C9" s="9"/>
      <c r="D9" s="9"/>
      <c r="E9" s="9"/>
      <c r="F9" s="9"/>
      <c r="G9" s="9"/>
      <c r="H9" s="9"/>
      <c r="I9" s="9"/>
    </row>
    <row r="10" spans="1:9" ht="12.75">
      <c r="A10" s="3" t="s">
        <v>139</v>
      </c>
      <c r="B10" s="9">
        <f aca="true" t="shared" si="0" ref="B10:I10">SUM(B4:B9)</f>
        <v>-441879</v>
      </c>
      <c r="C10" s="9">
        <f t="shared" si="0"/>
        <v>-441879</v>
      </c>
      <c r="D10" s="9">
        <f t="shared" si="0"/>
        <v>798038</v>
      </c>
      <c r="E10" s="9">
        <f t="shared" si="0"/>
        <v>-3710086</v>
      </c>
      <c r="F10" s="9">
        <f t="shared" si="0"/>
        <v>0</v>
      </c>
      <c r="G10" s="9">
        <f t="shared" si="0"/>
        <v>-70839</v>
      </c>
      <c r="H10" s="9">
        <f t="shared" si="0"/>
        <v>38914</v>
      </c>
      <c r="I10" s="9">
        <f t="shared" si="0"/>
        <v>-3385852</v>
      </c>
    </row>
    <row r="11" spans="1:9" ht="12.75">
      <c r="A11" s="1" t="s">
        <v>140</v>
      </c>
      <c r="B11" s="10">
        <v>-455752</v>
      </c>
      <c r="C11" s="10">
        <v>-442320</v>
      </c>
      <c r="D11" s="10">
        <v>602268</v>
      </c>
      <c r="E11" s="10">
        <v>-313070</v>
      </c>
      <c r="F11" s="10">
        <v>0</v>
      </c>
      <c r="G11" s="10">
        <v>-64971</v>
      </c>
      <c r="H11" s="10">
        <v>-90491</v>
      </c>
      <c r="I11" s="10">
        <v>-308584</v>
      </c>
    </row>
    <row r="13" spans="1:9" ht="12.75">
      <c r="A13" s="1" t="s">
        <v>136</v>
      </c>
      <c r="B13" s="7">
        <f aca="true" t="shared" si="1" ref="B13:I14">B10/($C10/100)</f>
        <v>100</v>
      </c>
      <c r="C13" s="7">
        <f t="shared" si="1"/>
        <v>100</v>
      </c>
      <c r="D13" s="7">
        <f t="shared" si="1"/>
        <v>-180.60102426229804</v>
      </c>
      <c r="E13" s="7">
        <f t="shared" si="1"/>
        <v>839.6158224310275</v>
      </c>
      <c r="F13" s="7">
        <f t="shared" si="1"/>
        <v>0</v>
      </c>
      <c r="G13" s="7">
        <f t="shared" si="1"/>
        <v>16.03131173918652</v>
      </c>
      <c r="H13" s="7">
        <f t="shared" si="1"/>
        <v>-8.806483222782708</v>
      </c>
      <c r="I13" s="7">
        <f t="shared" si="1"/>
        <v>766.2396266851333</v>
      </c>
    </row>
    <row r="14" spans="1:9" ht="12.75">
      <c r="A14" s="1" t="s">
        <v>137</v>
      </c>
      <c r="B14" s="7">
        <f t="shared" si="1"/>
        <v>103.03671550009044</v>
      </c>
      <c r="C14" s="7">
        <f t="shared" si="1"/>
        <v>100</v>
      </c>
      <c r="D14" s="7">
        <f t="shared" si="1"/>
        <v>-136.1611502984265</v>
      </c>
      <c r="E14" s="7">
        <f t="shared" si="1"/>
        <v>70.77907397359378</v>
      </c>
      <c r="F14" s="7">
        <f t="shared" si="1"/>
        <v>0</v>
      </c>
      <c r="G14" s="7">
        <f t="shared" si="1"/>
        <v>14.688686923494304</v>
      </c>
      <c r="H14" s="7">
        <f t="shared" si="1"/>
        <v>20.45826550913366</v>
      </c>
      <c r="I14" s="7">
        <f t="shared" si="1"/>
        <v>69.76487610779526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K5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146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31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1965000</v>
      </c>
      <c r="C4" s="9">
        <v>1341000</v>
      </c>
      <c r="D4" s="9">
        <v>86000</v>
      </c>
      <c r="E4" s="9">
        <v>-1242000</v>
      </c>
      <c r="F4" s="9">
        <v>0</v>
      </c>
      <c r="G4" s="9">
        <v>-558000</v>
      </c>
      <c r="H4" s="9">
        <v>0</v>
      </c>
      <c r="I4" s="9">
        <v>-373000</v>
      </c>
    </row>
    <row r="5" spans="1:9" s="3" customFormat="1" ht="12" customHeight="1">
      <c r="A5" s="3" t="s">
        <v>148</v>
      </c>
      <c r="B5" s="9">
        <v>831276</v>
      </c>
      <c r="C5" s="9">
        <v>541053</v>
      </c>
      <c r="D5" s="9">
        <v>41854</v>
      </c>
      <c r="E5" s="9">
        <v>-369019</v>
      </c>
      <c r="F5" s="9">
        <v>0</v>
      </c>
      <c r="G5" s="9">
        <v>-152433</v>
      </c>
      <c r="H5" s="9">
        <v>32773</v>
      </c>
      <c r="I5" s="9">
        <v>94228</v>
      </c>
    </row>
    <row r="6" spans="1:9" s="3" customFormat="1" ht="12" customHeight="1">
      <c r="A6" s="3" t="s">
        <v>149</v>
      </c>
      <c r="B6" s="9">
        <v>471532</v>
      </c>
      <c r="C6" s="9">
        <v>456376</v>
      </c>
      <c r="D6" s="9">
        <v>29034</v>
      </c>
      <c r="E6" s="9">
        <v>-380000</v>
      </c>
      <c r="F6" s="9">
        <v>0</v>
      </c>
      <c r="G6" s="9">
        <v>-131725</v>
      </c>
      <c r="H6" s="9">
        <v>-2343</v>
      </c>
      <c r="I6" s="9">
        <v>-28658</v>
      </c>
    </row>
    <row r="7" spans="1:9" s="3" customFormat="1" ht="12" customHeight="1">
      <c r="A7" s="3" t="s">
        <v>142</v>
      </c>
      <c r="B7" s="9">
        <v>380156</v>
      </c>
      <c r="C7" s="9">
        <v>176281</v>
      </c>
      <c r="D7" s="9">
        <v>67289</v>
      </c>
      <c r="E7" s="9">
        <v>-272201</v>
      </c>
      <c r="F7" s="9">
        <v>0</v>
      </c>
      <c r="G7" s="9">
        <v>-107260</v>
      </c>
      <c r="H7" s="9">
        <v>19965</v>
      </c>
      <c r="I7" s="9">
        <v>-115926</v>
      </c>
    </row>
    <row r="8" spans="1:9" s="3" customFormat="1" ht="12" customHeight="1">
      <c r="A8" s="3" t="s">
        <v>150</v>
      </c>
      <c r="B8" s="9">
        <v>270057</v>
      </c>
      <c r="C8" s="9">
        <v>270057</v>
      </c>
      <c r="D8" s="9">
        <v>6507</v>
      </c>
      <c r="E8" s="9">
        <v>-346733</v>
      </c>
      <c r="F8" s="9">
        <v>0</v>
      </c>
      <c r="G8" s="9">
        <v>-4791</v>
      </c>
      <c r="H8" s="9">
        <v>0</v>
      </c>
      <c r="I8" s="9">
        <v>-74960</v>
      </c>
    </row>
    <row r="9" spans="1:9" s="3" customFormat="1" ht="12" customHeight="1">
      <c r="A9" s="3" t="s">
        <v>151</v>
      </c>
      <c r="B9" s="9">
        <v>197681</v>
      </c>
      <c r="C9" s="9">
        <v>61297</v>
      </c>
      <c r="D9" s="9">
        <v>-6279</v>
      </c>
      <c r="E9" s="9">
        <v>-35605</v>
      </c>
      <c r="F9" s="9">
        <v>0</v>
      </c>
      <c r="G9" s="9">
        <v>-34831</v>
      </c>
      <c r="H9" s="9">
        <v>0</v>
      </c>
      <c r="I9" s="9">
        <v>-15418</v>
      </c>
    </row>
    <row r="10" spans="1:9" s="3" customFormat="1" ht="12" customHeight="1">
      <c r="A10" s="3" t="s">
        <v>152</v>
      </c>
      <c r="B10" s="9">
        <v>185695</v>
      </c>
      <c r="C10" s="9">
        <v>99049</v>
      </c>
      <c r="D10" s="9">
        <v>7107</v>
      </c>
      <c r="E10" s="9">
        <v>-108379</v>
      </c>
      <c r="F10" s="9">
        <v>0</v>
      </c>
      <c r="G10" s="9">
        <v>-30575</v>
      </c>
      <c r="H10" s="9">
        <v>0</v>
      </c>
      <c r="I10" s="9">
        <v>-32798</v>
      </c>
    </row>
    <row r="11" spans="1:9" s="3" customFormat="1" ht="12" customHeight="1">
      <c r="A11" s="3" t="s">
        <v>153</v>
      </c>
      <c r="B11" s="9">
        <v>115292</v>
      </c>
      <c r="C11" s="9">
        <v>33038</v>
      </c>
      <c r="D11" s="9">
        <v>2489</v>
      </c>
      <c r="E11" s="9">
        <v>-766</v>
      </c>
      <c r="F11" s="9">
        <v>0</v>
      </c>
      <c r="G11" s="9">
        <v>-15561</v>
      </c>
      <c r="H11" s="9">
        <v>9</v>
      </c>
      <c r="I11" s="9">
        <v>19209</v>
      </c>
    </row>
    <row r="12" spans="1:9" s="3" customFormat="1" ht="12" customHeight="1">
      <c r="A12" s="3" t="s">
        <v>154</v>
      </c>
      <c r="B12" s="9">
        <v>104444</v>
      </c>
      <c r="C12" s="9">
        <v>87767</v>
      </c>
      <c r="D12" s="9">
        <v>2578</v>
      </c>
      <c r="E12" s="9">
        <v>-55707</v>
      </c>
      <c r="F12" s="9">
        <v>0</v>
      </c>
      <c r="G12" s="9">
        <v>-21787</v>
      </c>
      <c r="H12" s="9">
        <v>0</v>
      </c>
      <c r="I12" s="9">
        <v>12851</v>
      </c>
    </row>
    <row r="13" spans="1:9" s="3" customFormat="1" ht="12" customHeight="1">
      <c r="A13" s="3" t="s">
        <v>155</v>
      </c>
      <c r="B13" s="9">
        <v>69967</v>
      </c>
      <c r="C13" s="9">
        <v>6911</v>
      </c>
      <c r="D13" s="9">
        <v>373</v>
      </c>
      <c r="E13" s="9">
        <v>-10534</v>
      </c>
      <c r="F13" s="9">
        <v>0</v>
      </c>
      <c r="G13" s="9">
        <v>-1296</v>
      </c>
      <c r="H13" s="9">
        <v>0</v>
      </c>
      <c r="I13" s="9">
        <v>-4546</v>
      </c>
    </row>
    <row r="14" spans="1:9" s="3" customFormat="1" ht="12" customHeight="1">
      <c r="A14" s="3" t="s">
        <v>156</v>
      </c>
      <c r="B14" s="9">
        <v>63295</v>
      </c>
      <c r="C14" s="9">
        <v>7068</v>
      </c>
      <c r="D14" s="9">
        <v>194</v>
      </c>
      <c r="E14" s="9">
        <v>-2726</v>
      </c>
      <c r="F14" s="9">
        <v>0</v>
      </c>
      <c r="G14" s="9">
        <v>-253</v>
      </c>
      <c r="H14" s="9">
        <v>0</v>
      </c>
      <c r="I14" s="9">
        <v>4283</v>
      </c>
    </row>
    <row r="15" spans="1:9" s="3" customFormat="1" ht="12" customHeight="1">
      <c r="A15" s="3" t="s">
        <v>141</v>
      </c>
      <c r="B15" s="9">
        <v>57899</v>
      </c>
      <c r="C15" s="9">
        <v>47506</v>
      </c>
      <c r="D15" s="9">
        <v>7845</v>
      </c>
      <c r="E15" s="9">
        <v>-57512</v>
      </c>
      <c r="F15" s="9">
        <v>0</v>
      </c>
      <c r="G15" s="9">
        <v>-9889</v>
      </c>
      <c r="H15" s="9">
        <v>316</v>
      </c>
      <c r="I15" s="9">
        <v>-11734</v>
      </c>
    </row>
    <row r="16" spans="1:9" s="3" customFormat="1" ht="12" customHeight="1">
      <c r="A16" s="3" t="s">
        <v>157</v>
      </c>
      <c r="B16" s="9">
        <v>51104</v>
      </c>
      <c r="C16" s="9">
        <v>6577</v>
      </c>
      <c r="D16" s="9">
        <v>645</v>
      </c>
      <c r="E16" s="9">
        <v>-1774</v>
      </c>
      <c r="F16" s="9">
        <v>0</v>
      </c>
      <c r="G16" s="9">
        <v>-533</v>
      </c>
      <c r="H16" s="9">
        <v>8428</v>
      </c>
      <c r="I16" s="9">
        <v>13343</v>
      </c>
    </row>
    <row r="17" spans="1:9" s="3" customFormat="1" ht="12" customHeight="1">
      <c r="A17" s="3" t="s">
        <v>158</v>
      </c>
      <c r="B17" s="9">
        <v>49628</v>
      </c>
      <c r="C17" s="9">
        <v>38217</v>
      </c>
      <c r="D17" s="9">
        <v>2513</v>
      </c>
      <c r="E17" s="9">
        <v>-26557</v>
      </c>
      <c r="F17" s="9">
        <v>-7051</v>
      </c>
      <c r="G17" s="9">
        <v>-12104</v>
      </c>
      <c r="H17" s="9">
        <v>-3390</v>
      </c>
      <c r="I17" s="9">
        <v>-8372</v>
      </c>
    </row>
    <row r="18" spans="1:9" s="3" customFormat="1" ht="12" customHeight="1">
      <c r="A18" s="3" t="s">
        <v>159</v>
      </c>
      <c r="B18" s="9">
        <v>46748</v>
      </c>
      <c r="C18" s="9">
        <v>13851</v>
      </c>
      <c r="D18" s="9">
        <v>1402</v>
      </c>
      <c r="E18" s="9">
        <v>-22327</v>
      </c>
      <c r="F18" s="9">
        <v>0</v>
      </c>
      <c r="G18" s="9">
        <v>-3300</v>
      </c>
      <c r="H18" s="9">
        <v>0</v>
      </c>
      <c r="I18" s="9">
        <v>-10374</v>
      </c>
    </row>
    <row r="19" spans="1:9" s="3" customFormat="1" ht="12" customHeight="1">
      <c r="A19" s="3" t="s">
        <v>160</v>
      </c>
      <c r="B19" s="9">
        <v>44140</v>
      </c>
      <c r="C19" s="9">
        <v>44134</v>
      </c>
      <c r="D19" s="9">
        <v>1847</v>
      </c>
      <c r="E19" s="9">
        <v>0</v>
      </c>
      <c r="F19" s="9">
        <v>0</v>
      </c>
      <c r="G19" s="9">
        <v>-2605</v>
      </c>
      <c r="H19" s="9">
        <v>0</v>
      </c>
      <c r="I19" s="9">
        <v>43376</v>
      </c>
    </row>
    <row r="20" spans="1:9" s="3" customFormat="1" ht="12" customHeight="1">
      <c r="A20" s="3" t="s">
        <v>161</v>
      </c>
      <c r="B20" s="9">
        <v>33368</v>
      </c>
      <c r="C20" s="9">
        <v>32826</v>
      </c>
      <c r="D20" s="9">
        <v>1496</v>
      </c>
      <c r="E20" s="9">
        <v>-7656</v>
      </c>
      <c r="F20" s="9">
        <v>0</v>
      </c>
      <c r="G20" s="9">
        <v>-7864</v>
      </c>
      <c r="H20" s="9">
        <v>0</v>
      </c>
      <c r="I20" s="9">
        <v>18802</v>
      </c>
    </row>
    <row r="21" spans="1:9" s="3" customFormat="1" ht="12" customHeight="1">
      <c r="A21" s="3" t="s">
        <v>162</v>
      </c>
      <c r="B21" s="9">
        <v>28077</v>
      </c>
      <c r="C21" s="9">
        <v>13078</v>
      </c>
      <c r="D21" s="9">
        <v>5448</v>
      </c>
      <c r="E21" s="9">
        <v>-25573</v>
      </c>
      <c r="F21" s="9">
        <v>0</v>
      </c>
      <c r="G21" s="9">
        <v>-537</v>
      </c>
      <c r="H21" s="9">
        <v>0</v>
      </c>
      <c r="I21" s="9">
        <v>-7584</v>
      </c>
    </row>
    <row r="22" spans="1:9" s="3" customFormat="1" ht="12" customHeight="1">
      <c r="A22" s="3" t="s">
        <v>163</v>
      </c>
      <c r="B22" s="9">
        <v>25944</v>
      </c>
      <c r="C22" s="9">
        <v>25893</v>
      </c>
      <c r="D22" s="9">
        <v>325</v>
      </c>
      <c r="E22" s="9">
        <v>-1443</v>
      </c>
      <c r="F22" s="9">
        <v>0</v>
      </c>
      <c r="G22" s="9">
        <v>-21271</v>
      </c>
      <c r="H22" s="9">
        <v>1027</v>
      </c>
      <c r="I22" s="9">
        <v>4531</v>
      </c>
    </row>
    <row r="23" spans="1:9" s="3" customFormat="1" ht="12" customHeight="1">
      <c r="A23" s="3" t="s">
        <v>164</v>
      </c>
      <c r="B23" s="9">
        <v>23728</v>
      </c>
      <c r="C23" s="9">
        <v>16655</v>
      </c>
      <c r="D23" s="9">
        <v>6</v>
      </c>
      <c r="E23" s="9">
        <v>-3533</v>
      </c>
      <c r="F23" s="9">
        <v>0</v>
      </c>
      <c r="G23" s="9">
        <v>-12274</v>
      </c>
      <c r="H23" s="9">
        <v>602</v>
      </c>
      <c r="I23" s="9">
        <v>1456</v>
      </c>
    </row>
    <row r="24" spans="1:9" s="3" customFormat="1" ht="12" customHeight="1">
      <c r="A24" s="3" t="s">
        <v>165</v>
      </c>
      <c r="B24" s="9">
        <v>21900</v>
      </c>
      <c r="C24" s="9">
        <v>21155</v>
      </c>
      <c r="D24" s="9">
        <v>666</v>
      </c>
      <c r="E24" s="9">
        <v>-1</v>
      </c>
      <c r="F24" s="9">
        <v>-22044</v>
      </c>
      <c r="G24" s="9">
        <v>-550</v>
      </c>
      <c r="H24" s="9">
        <v>0</v>
      </c>
      <c r="I24" s="9">
        <v>-774</v>
      </c>
    </row>
    <row r="25" spans="1:9" s="3" customFormat="1" ht="12" customHeight="1">
      <c r="A25" s="3" t="s">
        <v>166</v>
      </c>
      <c r="B25" s="9">
        <v>19580</v>
      </c>
      <c r="C25" s="9">
        <v>8086</v>
      </c>
      <c r="D25" s="9">
        <v>-35</v>
      </c>
      <c r="E25" s="9">
        <v>-3195</v>
      </c>
      <c r="F25" s="9">
        <v>0</v>
      </c>
      <c r="G25" s="9">
        <v>-1823</v>
      </c>
      <c r="H25" s="9">
        <v>0</v>
      </c>
      <c r="I25" s="9">
        <v>3033</v>
      </c>
    </row>
    <row r="26" spans="1:9" s="3" customFormat="1" ht="12" customHeight="1">
      <c r="A26" s="3" t="s">
        <v>167</v>
      </c>
      <c r="B26" s="9">
        <v>18797</v>
      </c>
      <c r="C26" s="9">
        <v>18400</v>
      </c>
      <c r="D26" s="9">
        <v>8186</v>
      </c>
      <c r="E26" s="9">
        <v>-9461</v>
      </c>
      <c r="F26" s="9">
        <v>0</v>
      </c>
      <c r="G26" s="9">
        <v>-2947</v>
      </c>
      <c r="H26" s="9">
        <v>0</v>
      </c>
      <c r="I26" s="9">
        <v>14178</v>
      </c>
    </row>
    <row r="27" spans="1:9" s="3" customFormat="1" ht="12" customHeight="1">
      <c r="A27" s="3" t="s">
        <v>168</v>
      </c>
      <c r="B27" s="9">
        <v>18100</v>
      </c>
      <c r="C27" s="9">
        <v>18100</v>
      </c>
      <c r="D27" s="9">
        <v>774</v>
      </c>
      <c r="E27" s="9">
        <v>-17011</v>
      </c>
      <c r="F27" s="9">
        <v>0</v>
      </c>
      <c r="G27" s="9">
        <v>-549</v>
      </c>
      <c r="H27" s="9">
        <v>0</v>
      </c>
      <c r="I27" s="9">
        <v>1314</v>
      </c>
    </row>
    <row r="28" spans="1:9" s="3" customFormat="1" ht="12" customHeight="1">
      <c r="A28" s="3" t="s">
        <v>169</v>
      </c>
      <c r="B28" s="9">
        <v>17637</v>
      </c>
      <c r="C28" s="9">
        <v>3411</v>
      </c>
      <c r="D28" s="9">
        <v>194</v>
      </c>
      <c r="E28" s="9">
        <v>-33</v>
      </c>
      <c r="F28" s="9">
        <v>0</v>
      </c>
      <c r="G28" s="9">
        <v>-580</v>
      </c>
      <c r="H28" s="9">
        <v>254</v>
      </c>
      <c r="I28" s="9">
        <v>3246</v>
      </c>
    </row>
    <row r="29" spans="1:9" s="3" customFormat="1" ht="12" customHeight="1">
      <c r="A29" s="3" t="s">
        <v>170</v>
      </c>
      <c r="B29" s="9">
        <v>16448</v>
      </c>
      <c r="C29" s="9">
        <v>4510</v>
      </c>
      <c r="D29" s="9">
        <v>345</v>
      </c>
      <c r="E29" s="9">
        <v>-1502</v>
      </c>
      <c r="F29" s="9">
        <v>0</v>
      </c>
      <c r="G29" s="9">
        <v>-797</v>
      </c>
      <c r="H29" s="9">
        <v>0</v>
      </c>
      <c r="I29" s="9">
        <v>2556</v>
      </c>
    </row>
    <row r="30" spans="1:9" s="3" customFormat="1" ht="12" customHeight="1">
      <c r="A30" s="3" t="s">
        <v>171</v>
      </c>
      <c r="B30" s="9">
        <v>16397</v>
      </c>
      <c r="C30" s="9">
        <v>1196</v>
      </c>
      <c r="D30" s="9">
        <v>1820</v>
      </c>
      <c r="E30" s="9">
        <v>-338</v>
      </c>
      <c r="F30" s="9">
        <v>0</v>
      </c>
      <c r="G30" s="9">
        <v>-8929</v>
      </c>
      <c r="H30" s="9">
        <v>10067</v>
      </c>
      <c r="I30" s="9">
        <v>3816</v>
      </c>
    </row>
    <row r="31" spans="1:9" s="3" customFormat="1" ht="12" customHeight="1">
      <c r="A31" s="3" t="s">
        <v>172</v>
      </c>
      <c r="B31" s="9">
        <v>15904</v>
      </c>
      <c r="C31" s="9">
        <v>5681</v>
      </c>
      <c r="D31" s="9">
        <v>1008</v>
      </c>
      <c r="E31" s="9">
        <v>-3403</v>
      </c>
      <c r="F31" s="9">
        <v>0</v>
      </c>
      <c r="G31" s="9">
        <v>-2374</v>
      </c>
      <c r="H31" s="9">
        <v>0</v>
      </c>
      <c r="I31" s="9">
        <v>912</v>
      </c>
    </row>
    <row r="32" spans="1:9" s="3" customFormat="1" ht="12" customHeight="1">
      <c r="A32" s="3" t="s">
        <v>173</v>
      </c>
      <c r="B32" s="9">
        <v>11145</v>
      </c>
      <c r="C32" s="9">
        <v>5726</v>
      </c>
      <c r="D32" s="9">
        <v>721</v>
      </c>
      <c r="E32" s="9">
        <v>-937</v>
      </c>
      <c r="F32" s="9">
        <v>0</v>
      </c>
      <c r="G32" s="9">
        <v>-2119</v>
      </c>
      <c r="H32" s="9">
        <v>1261</v>
      </c>
      <c r="I32" s="9">
        <v>4652</v>
      </c>
    </row>
    <row r="33" spans="1:9" s="3" customFormat="1" ht="12" customHeight="1">
      <c r="A33" s="3" t="s">
        <v>174</v>
      </c>
      <c r="B33" s="9">
        <v>11025</v>
      </c>
      <c r="C33" s="9">
        <v>9859</v>
      </c>
      <c r="D33" s="9">
        <v>222</v>
      </c>
      <c r="E33" s="9">
        <v>-8444</v>
      </c>
      <c r="F33" s="9">
        <v>0</v>
      </c>
      <c r="G33" s="9">
        <v>-1966</v>
      </c>
      <c r="H33" s="9">
        <v>0</v>
      </c>
      <c r="I33" s="9">
        <v>-329</v>
      </c>
    </row>
    <row r="34" spans="1:9" s="3" customFormat="1" ht="12" customHeight="1">
      <c r="A34" s="3" t="s">
        <v>175</v>
      </c>
      <c r="B34" s="9">
        <v>10536</v>
      </c>
      <c r="C34" s="9">
        <v>9144</v>
      </c>
      <c r="D34" s="9">
        <v>228</v>
      </c>
      <c r="E34" s="9">
        <v>-6998</v>
      </c>
      <c r="F34" s="9">
        <v>0</v>
      </c>
      <c r="G34" s="9">
        <v>-2305</v>
      </c>
      <c r="H34" s="9">
        <v>0</v>
      </c>
      <c r="I34" s="9">
        <v>69</v>
      </c>
    </row>
    <row r="35" spans="1:9" s="3" customFormat="1" ht="12" customHeight="1">
      <c r="A35" s="3" t="s">
        <v>176</v>
      </c>
      <c r="B35" s="9">
        <v>9023</v>
      </c>
      <c r="C35" s="9">
        <v>5723</v>
      </c>
      <c r="D35" s="9">
        <v>239</v>
      </c>
      <c r="E35" s="9">
        <v>0</v>
      </c>
      <c r="F35" s="9">
        <v>0</v>
      </c>
      <c r="G35" s="9">
        <v>-250</v>
      </c>
      <c r="H35" s="9">
        <v>0</v>
      </c>
      <c r="I35" s="9">
        <v>5712</v>
      </c>
    </row>
    <row r="36" spans="1:9" s="3" customFormat="1" ht="12" customHeight="1">
      <c r="A36" s="3" t="s">
        <v>177</v>
      </c>
      <c r="B36" s="9">
        <v>8763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s="3" customFormat="1" ht="12" customHeight="1">
      <c r="A37" s="3" t="s">
        <v>178</v>
      </c>
      <c r="B37" s="9">
        <v>6685</v>
      </c>
      <c r="C37" s="9">
        <v>1761</v>
      </c>
      <c r="D37" s="9">
        <v>89</v>
      </c>
      <c r="E37" s="9">
        <v>-399</v>
      </c>
      <c r="F37" s="9">
        <v>0</v>
      </c>
      <c r="G37" s="9">
        <v>-961</v>
      </c>
      <c r="H37" s="9">
        <v>0</v>
      </c>
      <c r="I37" s="9">
        <v>490</v>
      </c>
    </row>
    <row r="38" spans="1:9" s="3" customFormat="1" ht="12" customHeight="1">
      <c r="A38" s="3" t="s">
        <v>179</v>
      </c>
      <c r="B38" s="9">
        <v>3793</v>
      </c>
      <c r="C38" s="9">
        <v>3621</v>
      </c>
      <c r="D38" s="9">
        <v>3045</v>
      </c>
      <c r="E38" s="9">
        <v>-378</v>
      </c>
      <c r="F38" s="9">
        <v>-39</v>
      </c>
      <c r="G38" s="9">
        <v>-1273</v>
      </c>
      <c r="H38" s="9">
        <v>0</v>
      </c>
      <c r="I38" s="9">
        <v>4976</v>
      </c>
    </row>
    <row r="39" spans="1:9" s="3" customFormat="1" ht="12" customHeight="1">
      <c r="A39" s="3" t="s">
        <v>180</v>
      </c>
      <c r="B39" s="9">
        <v>3624</v>
      </c>
      <c r="C39" s="9">
        <v>3624</v>
      </c>
      <c r="D39" s="9">
        <v>550</v>
      </c>
      <c r="E39" s="9">
        <v>919</v>
      </c>
      <c r="F39" s="9">
        <v>0</v>
      </c>
      <c r="G39" s="9">
        <v>-1418</v>
      </c>
      <c r="H39" s="9">
        <v>792</v>
      </c>
      <c r="I39" s="9">
        <v>4467</v>
      </c>
    </row>
    <row r="40" spans="1:9" s="3" customFormat="1" ht="12" customHeight="1">
      <c r="A40" s="3" t="s">
        <v>181</v>
      </c>
      <c r="B40" s="9">
        <v>3050</v>
      </c>
      <c r="C40" s="9">
        <v>1251</v>
      </c>
      <c r="D40" s="9">
        <v>25</v>
      </c>
      <c r="E40" s="9">
        <v>0</v>
      </c>
      <c r="F40" s="9">
        <v>0</v>
      </c>
      <c r="G40" s="9">
        <v>-403</v>
      </c>
      <c r="H40" s="9">
        <v>0</v>
      </c>
      <c r="I40" s="9">
        <v>873</v>
      </c>
    </row>
    <row r="41" spans="1:9" s="3" customFormat="1" ht="12" customHeight="1">
      <c r="A41" s="3" t="s">
        <v>182</v>
      </c>
      <c r="B41" s="9">
        <v>2927</v>
      </c>
      <c r="C41" s="9">
        <v>2927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2927</v>
      </c>
    </row>
    <row r="42" spans="1:9" s="3" customFormat="1" ht="12" customHeight="1">
      <c r="A42" s="3" t="s">
        <v>183</v>
      </c>
      <c r="B42" s="9">
        <v>1554</v>
      </c>
      <c r="C42" s="9">
        <v>1188</v>
      </c>
      <c r="D42" s="9">
        <v>297</v>
      </c>
      <c r="E42" s="9">
        <v>-1560</v>
      </c>
      <c r="F42" s="9">
        <v>0</v>
      </c>
      <c r="G42" s="9">
        <v>-821</v>
      </c>
      <c r="H42" s="9">
        <v>0</v>
      </c>
      <c r="I42" s="9">
        <v>-896</v>
      </c>
    </row>
    <row r="43" spans="1:9" s="3" customFormat="1" ht="12" customHeight="1">
      <c r="A43" s="3" t="s">
        <v>184</v>
      </c>
      <c r="B43" s="9">
        <v>1399</v>
      </c>
      <c r="C43" s="9">
        <v>713</v>
      </c>
      <c r="D43" s="9">
        <v>45</v>
      </c>
      <c r="E43" s="9">
        <v>0</v>
      </c>
      <c r="F43" s="9">
        <v>0</v>
      </c>
      <c r="G43" s="9">
        <v>-537</v>
      </c>
      <c r="H43" s="9">
        <v>0</v>
      </c>
      <c r="I43" s="9">
        <v>221</v>
      </c>
    </row>
    <row r="44" spans="1:9" s="3" customFormat="1" ht="12" customHeight="1">
      <c r="A44" s="3" t="s">
        <v>185</v>
      </c>
      <c r="B44" s="9">
        <v>1000</v>
      </c>
      <c r="C44" s="9">
        <v>1000</v>
      </c>
      <c r="D44" s="9">
        <v>0</v>
      </c>
      <c r="E44" s="9">
        <v>-7438</v>
      </c>
      <c r="F44" s="9">
        <v>0</v>
      </c>
      <c r="G44" s="9">
        <v>0</v>
      </c>
      <c r="H44" s="9">
        <v>0</v>
      </c>
      <c r="I44" s="9">
        <v>-6438</v>
      </c>
    </row>
    <row r="45" spans="1:9" s="3" customFormat="1" ht="12" customHeight="1">
      <c r="A45" s="3" t="s">
        <v>186</v>
      </c>
      <c r="B45" s="9">
        <v>149</v>
      </c>
      <c r="C45" s="9">
        <v>46</v>
      </c>
      <c r="D45" s="9">
        <v>347</v>
      </c>
      <c r="E45" s="9">
        <v>-1132</v>
      </c>
      <c r="F45" s="9">
        <v>0</v>
      </c>
      <c r="G45" s="9">
        <v>-2361</v>
      </c>
      <c r="H45" s="9">
        <v>2902</v>
      </c>
      <c r="I45" s="9">
        <v>-198</v>
      </c>
    </row>
    <row r="46" spans="1:9" s="3" customFormat="1" ht="12" customHeight="1">
      <c r="A46" s="3" t="s">
        <v>187</v>
      </c>
      <c r="B46" s="9">
        <v>38</v>
      </c>
      <c r="C46" s="9">
        <v>-337</v>
      </c>
      <c r="D46" s="9">
        <v>20219</v>
      </c>
      <c r="E46" s="9">
        <v>-337</v>
      </c>
      <c r="F46" s="9">
        <v>0</v>
      </c>
      <c r="G46" s="9">
        <v>-3754</v>
      </c>
      <c r="H46" s="9">
        <v>0</v>
      </c>
      <c r="I46" s="9">
        <v>15791</v>
      </c>
    </row>
    <row r="47" spans="1:9" s="3" customFormat="1" ht="12" customHeight="1">
      <c r="A47" s="3" t="s">
        <v>188</v>
      </c>
      <c r="B47" s="9">
        <v>32</v>
      </c>
      <c r="C47" s="9">
        <v>-467</v>
      </c>
      <c r="D47" s="9">
        <v>140</v>
      </c>
      <c r="E47" s="9">
        <v>-36</v>
      </c>
      <c r="F47" s="9">
        <v>0</v>
      </c>
      <c r="G47" s="9">
        <v>-12694</v>
      </c>
      <c r="H47" s="9">
        <v>0</v>
      </c>
      <c r="I47" s="9">
        <v>-13057</v>
      </c>
    </row>
    <row r="48" spans="1:9" s="3" customFormat="1" ht="12" customHeight="1">
      <c r="A48" s="3" t="s">
        <v>189</v>
      </c>
      <c r="B48" s="9">
        <v>11</v>
      </c>
      <c r="C48" s="9">
        <v>0</v>
      </c>
      <c r="D48" s="9">
        <v>3</v>
      </c>
      <c r="E48" s="9">
        <v>0</v>
      </c>
      <c r="F48" s="9">
        <v>0</v>
      </c>
      <c r="G48" s="9">
        <v>-44</v>
      </c>
      <c r="H48" s="9">
        <v>0</v>
      </c>
      <c r="I48" s="9">
        <v>-41</v>
      </c>
    </row>
    <row r="49" spans="1:9" s="3" customFormat="1" ht="12" customHeight="1">
      <c r="A49" s="3" t="s">
        <v>190</v>
      </c>
      <c r="B49" s="9">
        <v>6</v>
      </c>
      <c r="C49" s="9">
        <v>7</v>
      </c>
      <c r="D49" s="9">
        <v>148</v>
      </c>
      <c r="E49" s="9">
        <v>0</v>
      </c>
      <c r="F49" s="9">
        <v>0</v>
      </c>
      <c r="G49" s="9">
        <v>-3459</v>
      </c>
      <c r="H49" s="9">
        <v>9</v>
      </c>
      <c r="I49" s="9">
        <v>-3295</v>
      </c>
    </row>
    <row r="50" spans="1:9" s="3" customFormat="1" ht="12" customHeight="1">
      <c r="A50" s="3" t="s">
        <v>191</v>
      </c>
      <c r="B50" s="9">
        <v>0</v>
      </c>
      <c r="C50" s="9">
        <v>0</v>
      </c>
      <c r="D50" s="9">
        <v>3</v>
      </c>
      <c r="E50" s="9">
        <v>5</v>
      </c>
      <c r="F50" s="9">
        <v>0</v>
      </c>
      <c r="G50" s="9">
        <v>0</v>
      </c>
      <c r="H50" s="9">
        <v>0</v>
      </c>
      <c r="I50" s="9">
        <v>8</v>
      </c>
    </row>
    <row r="51" spans="1:9" s="3" customFormat="1" ht="12" customHeight="1">
      <c r="A51" s="3" t="s">
        <v>143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882995</v>
      </c>
      <c r="I51" s="9">
        <v>882995</v>
      </c>
    </row>
    <row r="52" spans="1:9" s="3" customFormat="1" ht="12.75">
      <c r="A52" s="2"/>
      <c r="B52" s="9"/>
      <c r="C52" s="9"/>
      <c r="D52" s="9"/>
      <c r="E52" s="9"/>
      <c r="F52" s="9"/>
      <c r="G52" s="9"/>
      <c r="H52" s="9"/>
      <c r="I52" s="9"/>
    </row>
    <row r="53" spans="1:9" ht="12.75">
      <c r="A53" s="3" t="s">
        <v>139</v>
      </c>
      <c r="B53" s="9">
        <f aca="true" t="shared" si="0" ref="B53:I53">SUM(B4:B52)</f>
        <v>5234554</v>
      </c>
      <c r="C53" s="9">
        <f t="shared" si="0"/>
        <v>3444959</v>
      </c>
      <c r="D53" s="9">
        <f t="shared" si="0"/>
        <v>297952</v>
      </c>
      <c r="E53" s="9">
        <f t="shared" si="0"/>
        <v>-3031724</v>
      </c>
      <c r="F53" s="9">
        <f t="shared" si="0"/>
        <v>-29134</v>
      </c>
      <c r="G53" s="9">
        <f t="shared" si="0"/>
        <v>-1181803</v>
      </c>
      <c r="H53" s="9">
        <f t="shared" si="0"/>
        <v>955667</v>
      </c>
      <c r="I53" s="9">
        <f t="shared" si="0"/>
        <v>455917</v>
      </c>
    </row>
    <row r="54" spans="1:9" ht="12.75">
      <c r="A54" s="1" t="s">
        <v>140</v>
      </c>
      <c r="B54" s="10">
        <v>4075843</v>
      </c>
      <c r="C54" s="10">
        <v>2922493</v>
      </c>
      <c r="D54" s="10">
        <v>311768</v>
      </c>
      <c r="E54" s="10">
        <v>-2279472</v>
      </c>
      <c r="F54" s="10">
        <v>-19961</v>
      </c>
      <c r="G54" s="10">
        <v>-1099098</v>
      </c>
      <c r="H54" s="10">
        <v>123176</v>
      </c>
      <c r="I54" s="10">
        <v>-41094</v>
      </c>
    </row>
    <row r="56" spans="1:9" ht="12.75">
      <c r="A56" s="1" t="s">
        <v>136</v>
      </c>
      <c r="B56" s="7">
        <f aca="true" t="shared" si="1" ref="B56:I57">B53/($C53/100)</f>
        <v>151.94822347668</v>
      </c>
      <c r="C56" s="7">
        <f t="shared" si="1"/>
        <v>100.00000000000001</v>
      </c>
      <c r="D56" s="7">
        <f t="shared" si="1"/>
        <v>8.648927316696659</v>
      </c>
      <c r="E56" s="7">
        <f t="shared" si="1"/>
        <v>-88.00464678970056</v>
      </c>
      <c r="F56" s="7">
        <f t="shared" si="1"/>
        <v>-0.8456994698630667</v>
      </c>
      <c r="G56" s="7">
        <f t="shared" si="1"/>
        <v>-34.305284910502564</v>
      </c>
      <c r="H56" s="7">
        <f t="shared" si="1"/>
        <v>27.741026816284318</v>
      </c>
      <c r="I56" s="7">
        <f t="shared" si="1"/>
        <v>13.2343229629148</v>
      </c>
    </row>
    <row r="57" spans="1:9" ht="12.75">
      <c r="A57" s="1" t="s">
        <v>137</v>
      </c>
      <c r="B57" s="7">
        <f t="shared" si="1"/>
        <v>139.4645940982579</v>
      </c>
      <c r="C57" s="7">
        <f t="shared" si="1"/>
        <v>100</v>
      </c>
      <c r="D57" s="7">
        <f t="shared" si="1"/>
        <v>10.66787841750177</v>
      </c>
      <c r="E57" s="7">
        <f t="shared" si="1"/>
        <v>-77.99751787258344</v>
      </c>
      <c r="F57" s="7">
        <f t="shared" si="1"/>
        <v>-0.6830127565746094</v>
      </c>
      <c r="G57" s="7">
        <f t="shared" si="1"/>
        <v>-37.60823379217675</v>
      </c>
      <c r="H57" s="7">
        <f t="shared" si="1"/>
        <v>4.2147577427901455</v>
      </c>
      <c r="I57" s="7">
        <f t="shared" si="1"/>
        <v>-1.4061282610428836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192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32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193</v>
      </c>
      <c r="B4" s="9">
        <v>280074</v>
      </c>
      <c r="C4" s="9">
        <v>263896</v>
      </c>
      <c r="D4" s="9">
        <v>12379</v>
      </c>
      <c r="E4" s="9">
        <v>-232824</v>
      </c>
      <c r="F4" s="9">
        <v>0</v>
      </c>
      <c r="G4" s="9">
        <v>-86788</v>
      </c>
      <c r="H4" s="9">
        <v>0</v>
      </c>
      <c r="I4" s="9">
        <v>-43337</v>
      </c>
    </row>
    <row r="5" spans="1:9" s="3" customFormat="1" ht="12" customHeight="1">
      <c r="A5" s="3" t="s">
        <v>194</v>
      </c>
      <c r="B5" s="9">
        <v>221726</v>
      </c>
      <c r="C5" s="9">
        <v>186963</v>
      </c>
      <c r="D5" s="9">
        <v>21752</v>
      </c>
      <c r="E5" s="9">
        <v>-163873</v>
      </c>
      <c r="F5" s="9">
        <v>925</v>
      </c>
      <c r="G5" s="9">
        <v>-40699</v>
      </c>
      <c r="H5" s="9">
        <v>0</v>
      </c>
      <c r="I5" s="9">
        <v>5068</v>
      </c>
    </row>
    <row r="6" spans="1:9" s="3" customFormat="1" ht="12" customHeight="1">
      <c r="A6" s="3" t="s">
        <v>195</v>
      </c>
      <c r="B6" s="9">
        <v>147656</v>
      </c>
      <c r="C6" s="9">
        <v>137383</v>
      </c>
      <c r="D6" s="9">
        <v>18017</v>
      </c>
      <c r="E6" s="9">
        <v>-104405</v>
      </c>
      <c r="F6" s="9">
        <v>0</v>
      </c>
      <c r="G6" s="9">
        <v>-22999</v>
      </c>
      <c r="H6" s="9">
        <v>3681</v>
      </c>
      <c r="I6" s="9">
        <v>31677</v>
      </c>
    </row>
    <row r="7" spans="1:9" s="3" customFormat="1" ht="12" customHeight="1">
      <c r="A7" s="3" t="s">
        <v>196</v>
      </c>
      <c r="B7" s="9">
        <v>146690</v>
      </c>
      <c r="C7" s="9">
        <v>102908</v>
      </c>
      <c r="D7" s="9">
        <v>5823</v>
      </c>
      <c r="E7" s="9">
        <v>-56189</v>
      </c>
      <c r="F7" s="9">
        <v>-12528</v>
      </c>
      <c r="G7" s="9">
        <v>-28503</v>
      </c>
      <c r="H7" s="9">
        <v>0</v>
      </c>
      <c r="I7" s="9">
        <v>11511</v>
      </c>
    </row>
    <row r="8" spans="1:9" s="3" customFormat="1" ht="12" customHeight="1">
      <c r="A8" s="3" t="s">
        <v>197</v>
      </c>
      <c r="B8" s="9">
        <v>138408</v>
      </c>
      <c r="C8" s="9">
        <v>128231</v>
      </c>
      <c r="D8" s="9">
        <v>23042</v>
      </c>
      <c r="E8" s="9">
        <v>-111277</v>
      </c>
      <c r="F8" s="9">
        <v>-19649</v>
      </c>
      <c r="G8" s="9">
        <v>-30429</v>
      </c>
      <c r="H8" s="9">
        <v>8100</v>
      </c>
      <c r="I8" s="9">
        <v>-1982</v>
      </c>
    </row>
    <row r="9" spans="1:9" s="3" customFormat="1" ht="12" customHeight="1">
      <c r="A9" s="3" t="s">
        <v>198</v>
      </c>
      <c r="B9" s="9">
        <v>135848</v>
      </c>
      <c r="C9" s="9">
        <v>97063</v>
      </c>
      <c r="D9" s="9">
        <v>19264</v>
      </c>
      <c r="E9" s="9">
        <v>-77189</v>
      </c>
      <c r="F9" s="9">
        <v>-33477</v>
      </c>
      <c r="G9" s="9">
        <v>-26120</v>
      </c>
      <c r="H9" s="9">
        <v>6126</v>
      </c>
      <c r="I9" s="9">
        <v>-14333</v>
      </c>
    </row>
    <row r="10" spans="1:9" s="3" customFormat="1" ht="12" customHeight="1">
      <c r="A10" s="3" t="s">
        <v>199</v>
      </c>
      <c r="B10" s="9">
        <v>126781</v>
      </c>
      <c r="C10" s="9">
        <v>105586</v>
      </c>
      <c r="D10" s="9">
        <v>7775</v>
      </c>
      <c r="E10" s="9">
        <v>-78700</v>
      </c>
      <c r="F10" s="9">
        <v>-19097</v>
      </c>
      <c r="G10" s="9">
        <v>-24564</v>
      </c>
      <c r="H10" s="9">
        <v>6571</v>
      </c>
      <c r="I10" s="9">
        <v>-2429</v>
      </c>
    </row>
    <row r="11" spans="1:9" s="3" customFormat="1" ht="12" customHeight="1">
      <c r="A11" s="3" t="s">
        <v>200</v>
      </c>
      <c r="B11" s="9">
        <v>113654</v>
      </c>
      <c r="C11" s="9">
        <v>80906</v>
      </c>
      <c r="D11" s="9">
        <v>3928</v>
      </c>
      <c r="E11" s="9">
        <v>-67901</v>
      </c>
      <c r="F11" s="9">
        <v>0</v>
      </c>
      <c r="G11" s="9">
        <v>-25389</v>
      </c>
      <c r="H11" s="9">
        <v>3118</v>
      </c>
      <c r="I11" s="9">
        <v>-5338</v>
      </c>
    </row>
    <row r="12" spans="1:9" s="3" customFormat="1" ht="12" customHeight="1">
      <c r="A12" s="3" t="s">
        <v>201</v>
      </c>
      <c r="B12" s="9">
        <v>95904</v>
      </c>
      <c r="C12" s="9">
        <v>73369</v>
      </c>
      <c r="D12" s="9">
        <v>2605</v>
      </c>
      <c r="E12" s="9">
        <v>-47836</v>
      </c>
      <c r="F12" s="9">
        <v>-6944</v>
      </c>
      <c r="G12" s="9">
        <v>-13437</v>
      </c>
      <c r="H12" s="9">
        <v>1505</v>
      </c>
      <c r="I12" s="9">
        <v>9262</v>
      </c>
    </row>
    <row r="13" spans="1:9" s="3" customFormat="1" ht="12" customHeight="1">
      <c r="A13" s="3" t="s">
        <v>202</v>
      </c>
      <c r="B13" s="9">
        <v>95107</v>
      </c>
      <c r="C13" s="9">
        <v>66975</v>
      </c>
      <c r="D13" s="9">
        <v>10897</v>
      </c>
      <c r="E13" s="9">
        <v>-61353</v>
      </c>
      <c r="F13" s="9">
        <v>0</v>
      </c>
      <c r="G13" s="9">
        <v>-13682</v>
      </c>
      <c r="H13" s="9">
        <v>0</v>
      </c>
      <c r="I13" s="9">
        <v>2837</v>
      </c>
    </row>
    <row r="14" spans="1:9" s="3" customFormat="1" ht="12" customHeight="1">
      <c r="A14" s="3" t="s">
        <v>203</v>
      </c>
      <c r="B14" s="9">
        <v>92364</v>
      </c>
      <c r="C14" s="9">
        <v>64859</v>
      </c>
      <c r="D14" s="9">
        <v>3216</v>
      </c>
      <c r="E14" s="9">
        <v>-58112</v>
      </c>
      <c r="F14" s="9">
        <v>-9833</v>
      </c>
      <c r="G14" s="9">
        <v>-16350</v>
      </c>
      <c r="H14" s="9">
        <v>0</v>
      </c>
      <c r="I14" s="9">
        <v>-16220</v>
      </c>
    </row>
    <row r="15" spans="1:9" s="3" customFormat="1" ht="12" customHeight="1">
      <c r="A15" s="3" t="s">
        <v>204</v>
      </c>
      <c r="B15" s="9">
        <v>79571</v>
      </c>
      <c r="C15" s="9">
        <v>54500</v>
      </c>
      <c r="D15" s="9">
        <v>8436</v>
      </c>
      <c r="E15" s="9">
        <v>-47628</v>
      </c>
      <c r="F15" s="9">
        <v>0</v>
      </c>
      <c r="G15" s="9">
        <v>-14359</v>
      </c>
      <c r="H15" s="9">
        <v>3345</v>
      </c>
      <c r="I15" s="9">
        <v>4294</v>
      </c>
    </row>
    <row r="16" spans="1:9" s="3" customFormat="1" ht="12" customHeight="1">
      <c r="A16" s="3" t="s">
        <v>205</v>
      </c>
      <c r="B16" s="9">
        <v>74062</v>
      </c>
      <c r="C16" s="9">
        <v>64151</v>
      </c>
      <c r="D16" s="9">
        <v>2796</v>
      </c>
      <c r="E16" s="9">
        <v>-38714</v>
      </c>
      <c r="F16" s="9">
        <v>3485</v>
      </c>
      <c r="G16" s="9">
        <v>-17383</v>
      </c>
      <c r="H16" s="9">
        <v>0</v>
      </c>
      <c r="I16" s="9">
        <v>14335</v>
      </c>
    </row>
    <row r="17" spans="1:9" s="3" customFormat="1" ht="12" customHeight="1">
      <c r="A17" s="3" t="s">
        <v>206</v>
      </c>
      <c r="B17" s="9">
        <v>72585</v>
      </c>
      <c r="C17" s="9">
        <v>65031</v>
      </c>
      <c r="D17" s="9">
        <v>7091</v>
      </c>
      <c r="E17" s="9">
        <v>-39975</v>
      </c>
      <c r="F17" s="9">
        <v>251</v>
      </c>
      <c r="G17" s="9">
        <v>-21527</v>
      </c>
      <c r="H17" s="9">
        <v>0</v>
      </c>
      <c r="I17" s="9">
        <v>10871</v>
      </c>
    </row>
    <row r="18" spans="1:9" s="3" customFormat="1" ht="12" customHeight="1">
      <c r="A18" s="3" t="s">
        <v>207</v>
      </c>
      <c r="B18" s="9">
        <v>67943</v>
      </c>
      <c r="C18" s="9">
        <v>62351</v>
      </c>
      <c r="D18" s="9">
        <v>2641</v>
      </c>
      <c r="E18" s="9">
        <v>-52532</v>
      </c>
      <c r="F18" s="9">
        <v>-457</v>
      </c>
      <c r="G18" s="9">
        <v>-18487</v>
      </c>
      <c r="H18" s="9">
        <v>193</v>
      </c>
      <c r="I18" s="9">
        <v>-6291</v>
      </c>
    </row>
    <row r="19" spans="1:9" s="3" customFormat="1" ht="12" customHeight="1">
      <c r="A19" s="3" t="s">
        <v>208</v>
      </c>
      <c r="B19" s="9">
        <v>66929</v>
      </c>
      <c r="C19" s="9">
        <v>59940</v>
      </c>
      <c r="D19" s="9">
        <v>2234</v>
      </c>
      <c r="E19" s="9">
        <v>-41840</v>
      </c>
      <c r="F19" s="9">
        <v>0</v>
      </c>
      <c r="G19" s="9">
        <v>-17711</v>
      </c>
      <c r="H19" s="9">
        <v>607</v>
      </c>
      <c r="I19" s="9">
        <v>3230</v>
      </c>
    </row>
    <row r="20" spans="1:9" s="3" customFormat="1" ht="12" customHeight="1">
      <c r="A20" s="3" t="s">
        <v>209</v>
      </c>
      <c r="B20" s="9">
        <v>57699</v>
      </c>
      <c r="C20" s="9">
        <v>41350</v>
      </c>
      <c r="D20" s="9">
        <v>6648</v>
      </c>
      <c r="E20" s="9">
        <v>-37526</v>
      </c>
      <c r="F20" s="9">
        <v>0</v>
      </c>
      <c r="G20" s="9">
        <v>-12219</v>
      </c>
      <c r="H20" s="9">
        <v>0</v>
      </c>
      <c r="I20" s="9">
        <v>-1747</v>
      </c>
    </row>
    <row r="21" spans="1:9" s="3" customFormat="1" ht="12" customHeight="1">
      <c r="A21" s="3" t="s">
        <v>210</v>
      </c>
      <c r="B21" s="9">
        <v>54733</v>
      </c>
      <c r="C21" s="9">
        <v>49988</v>
      </c>
      <c r="D21" s="9">
        <v>3332</v>
      </c>
      <c r="E21" s="9">
        <v>-36282</v>
      </c>
      <c r="F21" s="9">
        <v>0</v>
      </c>
      <c r="G21" s="9">
        <v>-12382</v>
      </c>
      <c r="H21" s="9">
        <v>0</v>
      </c>
      <c r="I21" s="9">
        <v>4656</v>
      </c>
    </row>
    <row r="22" spans="1:9" s="3" customFormat="1" ht="12" customHeight="1">
      <c r="A22" s="3" t="s">
        <v>211</v>
      </c>
      <c r="B22" s="9">
        <v>44823</v>
      </c>
      <c r="C22" s="9">
        <v>39919</v>
      </c>
      <c r="D22" s="9">
        <v>1686</v>
      </c>
      <c r="E22" s="9">
        <v>-18297</v>
      </c>
      <c r="F22" s="9">
        <v>0</v>
      </c>
      <c r="G22" s="9">
        <v>-13187</v>
      </c>
      <c r="H22" s="9">
        <v>0</v>
      </c>
      <c r="I22" s="9">
        <v>10121</v>
      </c>
    </row>
    <row r="23" spans="1:9" s="3" customFormat="1" ht="12" customHeight="1">
      <c r="A23" s="3" t="s">
        <v>212</v>
      </c>
      <c r="B23" s="9">
        <v>38279</v>
      </c>
      <c r="C23" s="9">
        <v>32625</v>
      </c>
      <c r="D23" s="9">
        <v>1640</v>
      </c>
      <c r="E23" s="9">
        <v>-29428</v>
      </c>
      <c r="F23" s="9">
        <v>0</v>
      </c>
      <c r="G23" s="9">
        <v>-7500</v>
      </c>
      <c r="H23" s="9">
        <v>0</v>
      </c>
      <c r="I23" s="9">
        <v>-2663</v>
      </c>
    </row>
    <row r="24" spans="1:9" s="3" customFormat="1" ht="12" customHeight="1">
      <c r="A24" s="3" t="s">
        <v>213</v>
      </c>
      <c r="B24" s="9">
        <v>36449</v>
      </c>
      <c r="C24" s="9">
        <v>31600</v>
      </c>
      <c r="D24" s="9">
        <v>5663</v>
      </c>
      <c r="E24" s="9">
        <v>-18786</v>
      </c>
      <c r="F24" s="9">
        <v>255</v>
      </c>
      <c r="G24" s="9">
        <v>-10503</v>
      </c>
      <c r="H24" s="9">
        <v>0</v>
      </c>
      <c r="I24" s="9">
        <v>8229</v>
      </c>
    </row>
    <row r="25" spans="1:9" s="3" customFormat="1" ht="12" customHeight="1">
      <c r="A25" s="3" t="s">
        <v>214</v>
      </c>
      <c r="B25" s="9">
        <v>35181</v>
      </c>
      <c r="C25" s="9">
        <v>25414</v>
      </c>
      <c r="D25" s="9">
        <v>761</v>
      </c>
      <c r="E25" s="9">
        <v>-16476</v>
      </c>
      <c r="F25" s="9">
        <v>0</v>
      </c>
      <c r="G25" s="9">
        <v>-6965</v>
      </c>
      <c r="H25" s="9">
        <v>4</v>
      </c>
      <c r="I25" s="9">
        <v>2738</v>
      </c>
    </row>
    <row r="26" spans="1:9" s="3" customFormat="1" ht="12" customHeight="1">
      <c r="A26" s="3" t="s">
        <v>215</v>
      </c>
      <c r="B26" s="9">
        <v>32579</v>
      </c>
      <c r="C26" s="9">
        <v>22605</v>
      </c>
      <c r="D26" s="9">
        <v>3939</v>
      </c>
      <c r="E26" s="9">
        <v>-18553</v>
      </c>
      <c r="F26" s="9">
        <v>0</v>
      </c>
      <c r="G26" s="9">
        <v>-9126</v>
      </c>
      <c r="H26" s="9">
        <v>0</v>
      </c>
      <c r="I26" s="9">
        <v>-1135</v>
      </c>
    </row>
    <row r="27" spans="1:9" s="3" customFormat="1" ht="12" customHeight="1">
      <c r="A27" s="3" t="s">
        <v>216</v>
      </c>
      <c r="B27" s="9">
        <v>28319</v>
      </c>
      <c r="C27" s="9">
        <v>19056</v>
      </c>
      <c r="D27" s="9">
        <v>2092</v>
      </c>
      <c r="E27" s="9">
        <v>-12489</v>
      </c>
      <c r="F27" s="9">
        <v>0</v>
      </c>
      <c r="G27" s="9">
        <v>-8113</v>
      </c>
      <c r="H27" s="9">
        <v>2650</v>
      </c>
      <c r="I27" s="9">
        <v>3196</v>
      </c>
    </row>
    <row r="28" spans="1:9" s="3" customFormat="1" ht="12" customHeight="1">
      <c r="A28" s="3" t="s">
        <v>217</v>
      </c>
      <c r="B28" s="9">
        <v>13767</v>
      </c>
      <c r="C28" s="9">
        <v>11568</v>
      </c>
      <c r="D28" s="9">
        <v>319</v>
      </c>
      <c r="E28" s="9">
        <v>-7419</v>
      </c>
      <c r="F28" s="9">
        <v>0</v>
      </c>
      <c r="G28" s="9">
        <v>-3718</v>
      </c>
      <c r="H28" s="9">
        <v>0</v>
      </c>
      <c r="I28" s="9">
        <v>750</v>
      </c>
    </row>
    <row r="29" spans="1:9" s="3" customFormat="1" ht="12" customHeight="1">
      <c r="A29" s="3" t="s">
        <v>218</v>
      </c>
      <c r="B29" s="9">
        <v>7711</v>
      </c>
      <c r="C29" s="9">
        <v>6265</v>
      </c>
      <c r="D29" s="9">
        <v>225</v>
      </c>
      <c r="E29" s="9">
        <v>-3188</v>
      </c>
      <c r="F29" s="9">
        <v>-1771</v>
      </c>
      <c r="G29" s="9">
        <v>-2114</v>
      </c>
      <c r="H29" s="9">
        <v>0</v>
      </c>
      <c r="I29" s="9">
        <v>-583</v>
      </c>
    </row>
    <row r="30" spans="1:9" s="3" customFormat="1" ht="12" customHeight="1">
      <c r="A30" s="3" t="s">
        <v>219</v>
      </c>
      <c r="B30" s="9">
        <v>3231</v>
      </c>
      <c r="C30" s="9">
        <v>2674</v>
      </c>
      <c r="D30" s="9">
        <v>91</v>
      </c>
      <c r="E30" s="9">
        <v>-1041</v>
      </c>
      <c r="F30" s="9">
        <v>0</v>
      </c>
      <c r="G30" s="9">
        <v>-827</v>
      </c>
      <c r="H30" s="9">
        <v>0</v>
      </c>
      <c r="I30" s="9">
        <v>897</v>
      </c>
    </row>
    <row r="31" spans="1:9" s="3" customFormat="1" ht="12" customHeight="1">
      <c r="A31" s="3" t="s">
        <v>220</v>
      </c>
      <c r="B31" s="9">
        <v>3102</v>
      </c>
      <c r="C31" s="9">
        <v>2606</v>
      </c>
      <c r="D31" s="9">
        <v>-2</v>
      </c>
      <c r="E31" s="9">
        <v>640</v>
      </c>
      <c r="F31" s="9">
        <v>0</v>
      </c>
      <c r="G31" s="9">
        <v>-573</v>
      </c>
      <c r="H31" s="9">
        <v>0</v>
      </c>
      <c r="I31" s="9">
        <v>2671</v>
      </c>
    </row>
    <row r="32" spans="1:9" s="3" customFormat="1" ht="12" customHeight="1">
      <c r="A32" s="3" t="s">
        <v>221</v>
      </c>
      <c r="B32" s="9">
        <v>2812</v>
      </c>
      <c r="C32" s="9">
        <v>2134</v>
      </c>
      <c r="D32" s="9">
        <v>83</v>
      </c>
      <c r="E32" s="9">
        <v>-1917</v>
      </c>
      <c r="F32" s="9">
        <v>0</v>
      </c>
      <c r="G32" s="9">
        <v>-637</v>
      </c>
      <c r="H32" s="9">
        <v>0</v>
      </c>
      <c r="I32" s="9">
        <v>-337</v>
      </c>
    </row>
    <row r="33" spans="1:9" s="3" customFormat="1" ht="12" customHeight="1">
      <c r="A33" s="3" t="s">
        <v>222</v>
      </c>
      <c r="B33" s="9">
        <v>2494</v>
      </c>
      <c r="C33" s="9">
        <v>2115</v>
      </c>
      <c r="D33" s="9">
        <v>16</v>
      </c>
      <c r="E33" s="9">
        <v>2336</v>
      </c>
      <c r="F33" s="9">
        <v>0</v>
      </c>
      <c r="G33" s="9">
        <v>-598</v>
      </c>
      <c r="H33" s="9">
        <v>0</v>
      </c>
      <c r="I33" s="9">
        <v>3869</v>
      </c>
    </row>
    <row r="34" spans="1:9" s="3" customFormat="1" ht="12" customHeight="1">
      <c r="A34" s="3" t="s">
        <v>223</v>
      </c>
      <c r="B34" s="9">
        <v>2145</v>
      </c>
      <c r="C34" s="9">
        <v>1834</v>
      </c>
      <c r="D34" s="9">
        <v>43</v>
      </c>
      <c r="E34" s="9">
        <v>47</v>
      </c>
      <c r="F34" s="9">
        <v>-1053</v>
      </c>
      <c r="G34" s="9">
        <v>-412</v>
      </c>
      <c r="H34" s="9">
        <v>0</v>
      </c>
      <c r="I34" s="9">
        <v>459</v>
      </c>
    </row>
    <row r="35" spans="1:9" s="3" customFormat="1" ht="12" customHeight="1">
      <c r="A35" s="3" t="s">
        <v>224</v>
      </c>
      <c r="B35" s="9">
        <v>1625</v>
      </c>
      <c r="C35" s="9">
        <v>1162</v>
      </c>
      <c r="D35" s="9">
        <v>135</v>
      </c>
      <c r="E35" s="9">
        <v>-446</v>
      </c>
      <c r="F35" s="9">
        <v>-453</v>
      </c>
      <c r="G35" s="9">
        <v>-513</v>
      </c>
      <c r="H35" s="9">
        <v>0</v>
      </c>
      <c r="I35" s="9">
        <v>-115</v>
      </c>
    </row>
    <row r="36" spans="1:9" s="3" customFormat="1" ht="12" customHeight="1">
      <c r="A36" s="3" t="s">
        <v>225</v>
      </c>
      <c r="B36" s="9">
        <v>1254</v>
      </c>
      <c r="C36" s="9">
        <v>1173</v>
      </c>
      <c r="D36" s="9">
        <v>27</v>
      </c>
      <c r="E36" s="9">
        <v>-577</v>
      </c>
      <c r="F36" s="9">
        <v>-140</v>
      </c>
      <c r="G36" s="9">
        <v>-328</v>
      </c>
      <c r="H36" s="9">
        <v>0</v>
      </c>
      <c r="I36" s="9">
        <v>155</v>
      </c>
    </row>
    <row r="37" spans="1:9" s="3" customFormat="1" ht="12" customHeight="1">
      <c r="A37" s="3" t="s">
        <v>226</v>
      </c>
      <c r="B37" s="9">
        <v>787</v>
      </c>
      <c r="C37" s="9">
        <v>191</v>
      </c>
      <c r="D37" s="9">
        <v>5</v>
      </c>
      <c r="E37" s="9">
        <v>-142</v>
      </c>
      <c r="F37" s="9">
        <v>0</v>
      </c>
      <c r="G37" s="9">
        <v>-100</v>
      </c>
      <c r="H37" s="9">
        <v>0</v>
      </c>
      <c r="I37" s="9">
        <v>-46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139</v>
      </c>
      <c r="B39" s="9">
        <f aca="true" t="shared" si="0" ref="B39:I39">SUM(B4:B38)</f>
        <v>2322292</v>
      </c>
      <c r="C39" s="9">
        <f t="shared" si="0"/>
        <v>1908391</v>
      </c>
      <c r="D39" s="9">
        <f t="shared" si="0"/>
        <v>178599</v>
      </c>
      <c r="E39" s="9">
        <f t="shared" si="0"/>
        <v>-1479892</v>
      </c>
      <c r="F39" s="9">
        <f t="shared" si="0"/>
        <v>-100486</v>
      </c>
      <c r="G39" s="9">
        <f t="shared" si="0"/>
        <v>-508242</v>
      </c>
      <c r="H39" s="9">
        <f t="shared" si="0"/>
        <v>35900</v>
      </c>
      <c r="I39" s="9">
        <f t="shared" si="0"/>
        <v>34270</v>
      </c>
    </row>
    <row r="40" spans="1:9" ht="12.75">
      <c r="A40" s="1" t="s">
        <v>140</v>
      </c>
      <c r="B40" s="10">
        <v>2142386</v>
      </c>
      <c r="C40" s="10">
        <v>1735347</v>
      </c>
      <c r="D40" s="10">
        <v>290486</v>
      </c>
      <c r="E40" s="10">
        <v>-1323591</v>
      </c>
      <c r="F40" s="10">
        <v>-358457</v>
      </c>
      <c r="G40" s="10">
        <v>-433841</v>
      </c>
      <c r="H40" s="10">
        <v>223</v>
      </c>
      <c r="I40" s="10">
        <v>-89833</v>
      </c>
    </row>
    <row r="42" spans="1:9" ht="12.75">
      <c r="A42" s="1" t="s">
        <v>136</v>
      </c>
      <c r="B42" s="7">
        <f aca="true" t="shared" si="1" ref="B42:I43">B39/($C39/100)</f>
        <v>121.68847998130363</v>
      </c>
      <c r="C42" s="7">
        <f t="shared" si="1"/>
        <v>100</v>
      </c>
      <c r="D42" s="7">
        <f t="shared" si="1"/>
        <v>9.358616761449829</v>
      </c>
      <c r="E42" s="7">
        <f t="shared" si="1"/>
        <v>-77.54658243515087</v>
      </c>
      <c r="F42" s="7">
        <f t="shared" si="1"/>
        <v>-5.265482807244427</v>
      </c>
      <c r="G42" s="7">
        <f t="shared" si="1"/>
        <v>-26.631963785199154</v>
      </c>
      <c r="H42" s="7">
        <f t="shared" si="1"/>
        <v>1.881165861712825</v>
      </c>
      <c r="I42" s="7">
        <f t="shared" si="1"/>
        <v>1.7957535955682038</v>
      </c>
    </row>
    <row r="43" spans="1:9" ht="12.75">
      <c r="A43" s="1" t="s">
        <v>137</v>
      </c>
      <c r="B43" s="7">
        <f t="shared" si="1"/>
        <v>123.45576994111264</v>
      </c>
      <c r="C43" s="7">
        <f t="shared" si="1"/>
        <v>100</v>
      </c>
      <c r="D43" s="7">
        <f t="shared" si="1"/>
        <v>16.739361061505278</v>
      </c>
      <c r="E43" s="7">
        <f t="shared" si="1"/>
        <v>-76.27241122380711</v>
      </c>
      <c r="F43" s="7">
        <f t="shared" si="1"/>
        <v>-20.656214578409966</v>
      </c>
      <c r="G43" s="7">
        <f t="shared" si="1"/>
        <v>-25.000244907790773</v>
      </c>
      <c r="H43" s="7">
        <f t="shared" si="1"/>
        <v>0.012850455845430337</v>
      </c>
      <c r="I43" s="7">
        <f t="shared" si="1"/>
        <v>-5.176659192657145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"/>
  <dimension ref="A1:K3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227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33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148</v>
      </c>
      <c r="B4" s="9">
        <v>1988167</v>
      </c>
      <c r="C4" s="9">
        <v>1552769</v>
      </c>
      <c r="D4" s="9">
        <v>103616</v>
      </c>
      <c r="E4" s="9">
        <v>-1385022</v>
      </c>
      <c r="F4" s="9">
        <v>0</v>
      </c>
      <c r="G4" s="9">
        <v>-123098</v>
      </c>
      <c r="H4" s="9">
        <v>26466</v>
      </c>
      <c r="I4" s="9">
        <v>174731</v>
      </c>
    </row>
    <row r="5" spans="1:9" s="3" customFormat="1" ht="12" customHeight="1">
      <c r="A5" s="3" t="s">
        <v>147</v>
      </c>
      <c r="B5" s="9">
        <v>1031000</v>
      </c>
      <c r="C5" s="9">
        <v>1016000</v>
      </c>
      <c r="D5" s="9">
        <v>36000</v>
      </c>
      <c r="E5" s="9">
        <v>-893000</v>
      </c>
      <c r="F5" s="9">
        <v>0</v>
      </c>
      <c r="G5" s="9">
        <v>-235000</v>
      </c>
      <c r="H5" s="9">
        <v>0</v>
      </c>
      <c r="I5" s="9">
        <v>-76000</v>
      </c>
    </row>
    <row r="6" spans="1:9" s="3" customFormat="1" ht="12" customHeight="1">
      <c r="A6" s="3" t="s">
        <v>149</v>
      </c>
      <c r="B6" s="9">
        <v>963608</v>
      </c>
      <c r="C6" s="9">
        <v>949363</v>
      </c>
      <c r="D6" s="9">
        <v>34571</v>
      </c>
      <c r="E6" s="9">
        <v>-775575</v>
      </c>
      <c r="F6" s="9">
        <v>0</v>
      </c>
      <c r="G6" s="9">
        <v>-183844</v>
      </c>
      <c r="H6" s="9">
        <v>-5000</v>
      </c>
      <c r="I6" s="9">
        <v>19515</v>
      </c>
    </row>
    <row r="7" spans="1:9" s="3" customFormat="1" ht="12" customHeight="1">
      <c r="A7" s="3" t="s">
        <v>228</v>
      </c>
      <c r="B7" s="9">
        <v>441041</v>
      </c>
      <c r="C7" s="9">
        <v>183157</v>
      </c>
      <c r="D7" s="9">
        <v>3712</v>
      </c>
      <c r="E7" s="9">
        <v>-40990</v>
      </c>
      <c r="F7" s="9">
        <v>0</v>
      </c>
      <c r="G7" s="9">
        <v>-127868</v>
      </c>
      <c r="H7" s="9">
        <v>0</v>
      </c>
      <c r="I7" s="9">
        <v>18011</v>
      </c>
    </row>
    <row r="8" spans="1:9" s="3" customFormat="1" ht="12" customHeight="1">
      <c r="A8" s="3" t="s">
        <v>229</v>
      </c>
      <c r="B8" s="9">
        <v>357347</v>
      </c>
      <c r="C8" s="9">
        <v>258971</v>
      </c>
      <c r="D8" s="9">
        <v>4670</v>
      </c>
      <c r="E8" s="9">
        <v>-129911</v>
      </c>
      <c r="F8" s="9">
        <v>0</v>
      </c>
      <c r="G8" s="9">
        <v>-139110</v>
      </c>
      <c r="H8" s="9">
        <v>4908</v>
      </c>
      <c r="I8" s="9">
        <v>-472</v>
      </c>
    </row>
    <row r="9" spans="1:9" s="3" customFormat="1" ht="12" customHeight="1">
      <c r="A9" s="3" t="s">
        <v>154</v>
      </c>
      <c r="B9" s="9">
        <v>204616</v>
      </c>
      <c r="C9" s="9">
        <v>203224</v>
      </c>
      <c r="D9" s="9">
        <v>6058</v>
      </c>
      <c r="E9" s="9">
        <v>-178207</v>
      </c>
      <c r="F9" s="9">
        <v>0</v>
      </c>
      <c r="G9" s="9">
        <v>-57229</v>
      </c>
      <c r="H9" s="9">
        <v>0</v>
      </c>
      <c r="I9" s="9">
        <v>-26154</v>
      </c>
    </row>
    <row r="10" spans="1:9" s="3" customFormat="1" ht="12" customHeight="1">
      <c r="A10" s="3" t="s">
        <v>151</v>
      </c>
      <c r="B10" s="9">
        <v>96364</v>
      </c>
      <c r="C10" s="9">
        <v>79014</v>
      </c>
      <c r="D10" s="9">
        <v>3497</v>
      </c>
      <c r="E10" s="9">
        <v>-58897</v>
      </c>
      <c r="F10" s="9">
        <v>0</v>
      </c>
      <c r="G10" s="9">
        <v>-22029</v>
      </c>
      <c r="H10" s="9">
        <v>0</v>
      </c>
      <c r="I10" s="9">
        <v>1585</v>
      </c>
    </row>
    <row r="11" spans="1:9" s="3" customFormat="1" ht="12" customHeight="1">
      <c r="A11" s="3" t="s">
        <v>230</v>
      </c>
      <c r="B11" s="9">
        <v>90964</v>
      </c>
      <c r="C11" s="9">
        <v>88635</v>
      </c>
      <c r="D11" s="9">
        <v>4889</v>
      </c>
      <c r="E11" s="9">
        <v>-41475</v>
      </c>
      <c r="F11" s="9">
        <v>0</v>
      </c>
      <c r="G11" s="9">
        <v>-53684</v>
      </c>
      <c r="H11" s="9">
        <v>0</v>
      </c>
      <c r="I11" s="9">
        <v>-1635</v>
      </c>
    </row>
    <row r="12" spans="1:9" s="3" customFormat="1" ht="12" customHeight="1">
      <c r="A12" s="3" t="s">
        <v>191</v>
      </c>
      <c r="B12" s="9">
        <v>77188</v>
      </c>
      <c r="C12" s="9">
        <v>76582</v>
      </c>
      <c r="D12" s="9">
        <v>3027</v>
      </c>
      <c r="E12" s="9">
        <v>-74069</v>
      </c>
      <c r="F12" s="9">
        <v>0</v>
      </c>
      <c r="G12" s="9">
        <v>-15215</v>
      </c>
      <c r="H12" s="9">
        <v>0</v>
      </c>
      <c r="I12" s="9">
        <v>-9675</v>
      </c>
    </row>
    <row r="13" spans="1:9" s="3" customFormat="1" ht="12" customHeight="1">
      <c r="A13" s="3" t="s">
        <v>161</v>
      </c>
      <c r="B13" s="9">
        <v>75448</v>
      </c>
      <c r="C13" s="9">
        <v>75027</v>
      </c>
      <c r="D13" s="9">
        <v>2390</v>
      </c>
      <c r="E13" s="9">
        <v>-46642</v>
      </c>
      <c r="F13" s="9">
        <v>0</v>
      </c>
      <c r="G13" s="9">
        <v>-10599</v>
      </c>
      <c r="H13" s="9">
        <v>0</v>
      </c>
      <c r="I13" s="9">
        <v>20176</v>
      </c>
    </row>
    <row r="14" spans="1:9" s="3" customFormat="1" ht="12" customHeight="1">
      <c r="A14" s="3" t="s">
        <v>163</v>
      </c>
      <c r="B14" s="9">
        <v>57746</v>
      </c>
      <c r="C14" s="9">
        <v>57632</v>
      </c>
      <c r="D14" s="9">
        <v>723</v>
      </c>
      <c r="E14" s="9">
        <v>-3213</v>
      </c>
      <c r="F14" s="9">
        <v>0</v>
      </c>
      <c r="G14" s="9">
        <v>-47345</v>
      </c>
      <c r="H14" s="9">
        <v>2285</v>
      </c>
      <c r="I14" s="9">
        <v>10082</v>
      </c>
    </row>
    <row r="15" spans="1:9" s="3" customFormat="1" ht="12" customHeight="1">
      <c r="A15" s="3" t="s">
        <v>231</v>
      </c>
      <c r="B15" s="9">
        <v>45220</v>
      </c>
      <c r="C15" s="9">
        <v>13352</v>
      </c>
      <c r="D15" s="9">
        <v>107</v>
      </c>
      <c r="E15" s="9">
        <v>-7091</v>
      </c>
      <c r="F15" s="9">
        <v>0</v>
      </c>
      <c r="G15" s="9">
        <v>-5200</v>
      </c>
      <c r="H15" s="9">
        <v>0</v>
      </c>
      <c r="I15" s="9">
        <v>1168</v>
      </c>
    </row>
    <row r="16" spans="1:9" s="3" customFormat="1" ht="12" customHeight="1">
      <c r="A16" s="3" t="s">
        <v>142</v>
      </c>
      <c r="B16" s="9">
        <v>38134</v>
      </c>
      <c r="C16" s="9">
        <v>37359</v>
      </c>
      <c r="D16" s="9">
        <v>3355</v>
      </c>
      <c r="E16" s="9">
        <v>-37000</v>
      </c>
      <c r="F16" s="9">
        <v>0</v>
      </c>
      <c r="G16" s="9">
        <v>-9261</v>
      </c>
      <c r="H16" s="9">
        <v>1724</v>
      </c>
      <c r="I16" s="9">
        <v>-3823</v>
      </c>
    </row>
    <row r="17" spans="1:9" s="3" customFormat="1" ht="12" customHeight="1">
      <c r="A17" s="3" t="s">
        <v>169</v>
      </c>
      <c r="B17" s="9">
        <v>24713</v>
      </c>
      <c r="C17" s="9">
        <v>4003</v>
      </c>
      <c r="D17" s="9">
        <v>286</v>
      </c>
      <c r="E17" s="9">
        <v>-8787</v>
      </c>
      <c r="F17" s="9">
        <v>0</v>
      </c>
      <c r="G17" s="9">
        <v>-789</v>
      </c>
      <c r="H17" s="9">
        <v>300</v>
      </c>
      <c r="I17" s="9">
        <v>-4987</v>
      </c>
    </row>
    <row r="18" spans="1:9" s="3" customFormat="1" ht="12" customHeight="1">
      <c r="A18" s="3" t="s">
        <v>152</v>
      </c>
      <c r="B18" s="9">
        <v>8928</v>
      </c>
      <c r="C18" s="9">
        <v>3649</v>
      </c>
      <c r="D18" s="9">
        <v>294</v>
      </c>
      <c r="E18" s="9">
        <v>-5639</v>
      </c>
      <c r="F18" s="9">
        <v>0</v>
      </c>
      <c r="G18" s="9">
        <v>-752</v>
      </c>
      <c r="H18" s="9">
        <v>0</v>
      </c>
      <c r="I18" s="9">
        <v>-2448</v>
      </c>
    </row>
    <row r="19" spans="1:9" s="3" customFormat="1" ht="12" customHeight="1">
      <c r="A19" s="3" t="s">
        <v>175</v>
      </c>
      <c r="B19" s="9">
        <v>5191</v>
      </c>
      <c r="C19" s="9">
        <v>4269</v>
      </c>
      <c r="D19" s="9">
        <v>107</v>
      </c>
      <c r="E19" s="9">
        <v>-1715</v>
      </c>
      <c r="F19" s="9">
        <v>0</v>
      </c>
      <c r="G19" s="9">
        <v>-1055</v>
      </c>
      <c r="H19" s="9">
        <v>0</v>
      </c>
      <c r="I19" s="9">
        <v>1606</v>
      </c>
    </row>
    <row r="20" spans="1:9" s="3" customFormat="1" ht="12" customHeight="1">
      <c r="A20" s="3" t="s">
        <v>232</v>
      </c>
      <c r="B20" s="9">
        <v>2290</v>
      </c>
      <c r="C20" s="9">
        <v>2290</v>
      </c>
      <c r="D20" s="9">
        <v>654</v>
      </c>
      <c r="E20" s="9">
        <v>-2944</v>
      </c>
      <c r="F20" s="9">
        <v>0</v>
      </c>
      <c r="G20" s="9">
        <v>0</v>
      </c>
      <c r="H20" s="9">
        <v>0</v>
      </c>
      <c r="I20" s="9">
        <v>0</v>
      </c>
    </row>
    <row r="21" spans="1:9" s="3" customFormat="1" ht="12" customHeight="1">
      <c r="A21" s="3" t="s">
        <v>177</v>
      </c>
      <c r="B21" s="9">
        <v>495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3" customFormat="1" ht="12" customHeight="1">
      <c r="A22" s="3" t="s">
        <v>171</v>
      </c>
      <c r="B22" s="9">
        <v>374</v>
      </c>
      <c r="C22" s="9">
        <v>32</v>
      </c>
      <c r="D22" s="9">
        <v>558</v>
      </c>
      <c r="E22" s="9">
        <v>-18</v>
      </c>
      <c r="F22" s="9">
        <v>0</v>
      </c>
      <c r="G22" s="9">
        <v>-392</v>
      </c>
      <c r="H22" s="9">
        <v>223</v>
      </c>
      <c r="I22" s="9">
        <v>403</v>
      </c>
    </row>
    <row r="23" spans="1:9" s="3" customFormat="1" ht="12" customHeight="1">
      <c r="A23" s="3" t="s">
        <v>233</v>
      </c>
      <c r="B23" s="9">
        <v>331</v>
      </c>
      <c r="C23" s="9">
        <v>331</v>
      </c>
      <c r="D23" s="9">
        <v>4</v>
      </c>
      <c r="E23" s="9">
        <v>-109</v>
      </c>
      <c r="F23" s="9">
        <v>0</v>
      </c>
      <c r="G23" s="9">
        <v>-215</v>
      </c>
      <c r="H23" s="9">
        <v>0</v>
      </c>
      <c r="I23" s="9">
        <v>11</v>
      </c>
    </row>
    <row r="24" spans="1:9" s="3" customFormat="1" ht="12" customHeight="1">
      <c r="A24" s="3" t="s">
        <v>180</v>
      </c>
      <c r="B24" s="9">
        <v>29</v>
      </c>
      <c r="C24" s="9">
        <v>29</v>
      </c>
      <c r="D24" s="9">
        <v>0</v>
      </c>
      <c r="E24" s="9">
        <v>-247</v>
      </c>
      <c r="F24" s="9">
        <v>0</v>
      </c>
      <c r="G24" s="9">
        <v>0</v>
      </c>
      <c r="H24" s="9">
        <v>0</v>
      </c>
      <c r="I24" s="9">
        <v>-218</v>
      </c>
    </row>
    <row r="25" spans="1:9" s="3" customFormat="1" ht="12" customHeight="1">
      <c r="A25" s="3" t="s">
        <v>143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344663</v>
      </c>
      <c r="I25" s="9">
        <v>344663</v>
      </c>
    </row>
    <row r="26" spans="1:9" s="3" customFormat="1" ht="12" customHeight="1">
      <c r="A26" s="3" t="s">
        <v>187</v>
      </c>
      <c r="B26" s="9">
        <v>0</v>
      </c>
      <c r="C26" s="9">
        <v>0</v>
      </c>
      <c r="D26" s="9">
        <v>446</v>
      </c>
      <c r="E26" s="9">
        <v>0</v>
      </c>
      <c r="F26" s="9">
        <v>0</v>
      </c>
      <c r="G26" s="9">
        <v>-198</v>
      </c>
      <c r="H26" s="9">
        <v>0</v>
      </c>
      <c r="I26" s="9">
        <v>248</v>
      </c>
    </row>
    <row r="27" spans="1:9" s="3" customFormat="1" ht="12" customHeight="1">
      <c r="A27" s="3" t="s">
        <v>179</v>
      </c>
      <c r="B27" s="9">
        <v>-3793</v>
      </c>
      <c r="C27" s="9">
        <v>-3793</v>
      </c>
      <c r="D27" s="9">
        <v>761</v>
      </c>
      <c r="E27" s="9">
        <v>33</v>
      </c>
      <c r="F27" s="9">
        <v>-351</v>
      </c>
      <c r="G27" s="9">
        <v>-318</v>
      </c>
      <c r="H27" s="9">
        <v>0</v>
      </c>
      <c r="I27" s="9">
        <v>-3668</v>
      </c>
    </row>
    <row r="28" spans="1:9" s="3" customFormat="1" ht="12.75">
      <c r="A28" s="2"/>
      <c r="B28" s="9"/>
      <c r="C28" s="9"/>
      <c r="D28" s="9"/>
      <c r="E28" s="9"/>
      <c r="F28" s="9"/>
      <c r="G28" s="9"/>
      <c r="H28" s="9"/>
      <c r="I28" s="9"/>
    </row>
    <row r="29" spans="1:9" ht="12.75">
      <c r="A29" s="3" t="s">
        <v>139</v>
      </c>
      <c r="B29" s="9">
        <f aca="true" t="shared" si="0" ref="B29:I29">SUM(B4:B28)</f>
        <v>5505401</v>
      </c>
      <c r="C29" s="9">
        <f t="shared" si="0"/>
        <v>4601895</v>
      </c>
      <c r="D29" s="9">
        <f t="shared" si="0"/>
        <v>209725</v>
      </c>
      <c r="E29" s="9">
        <f t="shared" si="0"/>
        <v>-3690518</v>
      </c>
      <c r="F29" s="9">
        <f t="shared" si="0"/>
        <v>-351</v>
      </c>
      <c r="G29" s="9">
        <f t="shared" si="0"/>
        <v>-1033201</v>
      </c>
      <c r="H29" s="9">
        <f t="shared" si="0"/>
        <v>375569</v>
      </c>
      <c r="I29" s="9">
        <f t="shared" si="0"/>
        <v>463119</v>
      </c>
    </row>
    <row r="30" spans="1:9" ht="12.75">
      <c r="A30" s="1" t="s">
        <v>140</v>
      </c>
      <c r="B30" s="10">
        <v>4905131</v>
      </c>
      <c r="C30" s="10">
        <v>4082553</v>
      </c>
      <c r="D30" s="10">
        <v>198393</v>
      </c>
      <c r="E30" s="10">
        <v>-3145928</v>
      </c>
      <c r="F30" s="10">
        <v>-2109</v>
      </c>
      <c r="G30" s="10">
        <v>-995461</v>
      </c>
      <c r="H30" s="10">
        <v>10666</v>
      </c>
      <c r="I30" s="10">
        <v>148114</v>
      </c>
    </row>
    <row r="32" spans="1:9" ht="12.75">
      <c r="A32" s="1" t="s">
        <v>136</v>
      </c>
      <c r="B32" s="7">
        <f>B29/($C29/100)</f>
        <v>119.63334669739315</v>
      </c>
      <c r="C32" s="7">
        <f aca="true" t="shared" si="1" ref="C32:I32">C29/($C29/100)</f>
        <v>100</v>
      </c>
      <c r="D32" s="7">
        <f t="shared" si="1"/>
        <v>4.5573616955623715</v>
      </c>
      <c r="E32" s="7">
        <f t="shared" si="1"/>
        <v>-80.1956150672712</v>
      </c>
      <c r="F32" s="7">
        <f t="shared" si="1"/>
        <v>-0.007627292669650221</v>
      </c>
      <c r="G32" s="7">
        <f t="shared" si="1"/>
        <v>-22.45164220391817</v>
      </c>
      <c r="H32" s="7">
        <f t="shared" si="1"/>
        <v>8.16118142634719</v>
      </c>
      <c r="I32" s="7">
        <f t="shared" si="1"/>
        <v>10.063658558050543</v>
      </c>
    </row>
    <row r="33" spans="1:9" ht="12.75">
      <c r="A33" s="1" t="s">
        <v>137</v>
      </c>
      <c r="B33" s="7">
        <f>B30/($C30/100)</f>
        <v>120.14861778891787</v>
      </c>
      <c r="C33" s="7">
        <f aca="true" t="shared" si="2" ref="C33:I33">C30/($C30/100)</f>
        <v>100</v>
      </c>
      <c r="D33" s="7">
        <f t="shared" si="2"/>
        <v>4.8595327482582595</v>
      </c>
      <c r="E33" s="7">
        <f t="shared" si="2"/>
        <v>-77.05786060830074</v>
      </c>
      <c r="F33" s="7">
        <f t="shared" si="2"/>
        <v>-0.05165885170382357</v>
      </c>
      <c r="G33" s="7">
        <f t="shared" si="2"/>
        <v>-24.38329643240394</v>
      </c>
      <c r="H33" s="7">
        <f t="shared" si="2"/>
        <v>0.26125809021952684</v>
      </c>
      <c r="I33" s="7">
        <f t="shared" si="2"/>
        <v>3.6279749460692856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234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34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193</v>
      </c>
      <c r="B4" s="9">
        <v>267264</v>
      </c>
      <c r="C4" s="9">
        <v>263099</v>
      </c>
      <c r="D4" s="9">
        <v>11998</v>
      </c>
      <c r="E4" s="9">
        <v>-261123</v>
      </c>
      <c r="F4" s="9">
        <v>0</v>
      </c>
      <c r="G4" s="9">
        <v>-47114</v>
      </c>
      <c r="H4" s="9">
        <v>0</v>
      </c>
      <c r="I4" s="9">
        <v>-33140</v>
      </c>
    </row>
    <row r="5" spans="1:9" s="3" customFormat="1" ht="12" customHeight="1">
      <c r="A5" s="3" t="s">
        <v>194</v>
      </c>
      <c r="B5" s="9">
        <v>186503</v>
      </c>
      <c r="C5" s="9">
        <v>164276</v>
      </c>
      <c r="D5" s="9">
        <v>20007</v>
      </c>
      <c r="E5" s="9">
        <v>-174019</v>
      </c>
      <c r="F5" s="9">
        <v>821</v>
      </c>
      <c r="G5" s="9">
        <v>-24297</v>
      </c>
      <c r="H5" s="9">
        <v>0</v>
      </c>
      <c r="I5" s="9">
        <v>-13212</v>
      </c>
    </row>
    <row r="6" spans="1:9" s="3" customFormat="1" ht="12" customHeight="1">
      <c r="A6" s="3" t="s">
        <v>199</v>
      </c>
      <c r="B6" s="9">
        <v>151109</v>
      </c>
      <c r="C6" s="9">
        <v>134335</v>
      </c>
      <c r="D6" s="9">
        <v>9867</v>
      </c>
      <c r="E6" s="9">
        <v>-128945</v>
      </c>
      <c r="F6" s="9">
        <v>-23498</v>
      </c>
      <c r="G6" s="9">
        <v>-29772</v>
      </c>
      <c r="H6" s="9">
        <v>7733</v>
      </c>
      <c r="I6" s="9">
        <v>-30280</v>
      </c>
    </row>
    <row r="7" spans="1:9" s="3" customFormat="1" ht="12" customHeight="1">
      <c r="A7" s="3" t="s">
        <v>200</v>
      </c>
      <c r="B7" s="9">
        <v>145914</v>
      </c>
      <c r="C7" s="9">
        <v>115054</v>
      </c>
      <c r="D7" s="9">
        <v>4524</v>
      </c>
      <c r="E7" s="9">
        <v>-84125</v>
      </c>
      <c r="F7" s="9">
        <v>0</v>
      </c>
      <c r="G7" s="9">
        <v>-26533</v>
      </c>
      <c r="H7" s="9">
        <v>4003</v>
      </c>
      <c r="I7" s="9">
        <v>12923</v>
      </c>
    </row>
    <row r="8" spans="1:9" s="3" customFormat="1" ht="12" customHeight="1">
      <c r="A8" s="3" t="s">
        <v>198</v>
      </c>
      <c r="B8" s="9">
        <v>132845</v>
      </c>
      <c r="C8" s="9">
        <v>102799</v>
      </c>
      <c r="D8" s="9">
        <v>18432</v>
      </c>
      <c r="E8" s="9">
        <v>-116629</v>
      </c>
      <c r="F8" s="9">
        <v>-33513</v>
      </c>
      <c r="G8" s="9">
        <v>-25440</v>
      </c>
      <c r="H8" s="9">
        <v>6070</v>
      </c>
      <c r="I8" s="9">
        <v>-48281</v>
      </c>
    </row>
    <row r="9" spans="1:9" s="3" customFormat="1" ht="12" customHeight="1">
      <c r="A9" s="3" t="s">
        <v>196</v>
      </c>
      <c r="B9" s="9">
        <v>125909</v>
      </c>
      <c r="C9" s="9">
        <v>106281</v>
      </c>
      <c r="D9" s="9">
        <v>2887</v>
      </c>
      <c r="E9" s="9">
        <v>-89548</v>
      </c>
      <c r="F9" s="9">
        <v>-5161</v>
      </c>
      <c r="G9" s="9">
        <v>-23864</v>
      </c>
      <c r="H9" s="9">
        <v>0</v>
      </c>
      <c r="I9" s="9">
        <v>-9405</v>
      </c>
    </row>
    <row r="10" spans="1:9" s="3" customFormat="1" ht="12" customHeight="1">
      <c r="A10" s="3" t="s">
        <v>197</v>
      </c>
      <c r="B10" s="9">
        <v>98439</v>
      </c>
      <c r="C10" s="9">
        <v>95577</v>
      </c>
      <c r="D10" s="9">
        <v>17659</v>
      </c>
      <c r="E10" s="9">
        <v>-97251</v>
      </c>
      <c r="F10" s="9">
        <v>-16051</v>
      </c>
      <c r="G10" s="9">
        <v>-22147</v>
      </c>
      <c r="H10" s="9">
        <v>5896</v>
      </c>
      <c r="I10" s="9">
        <v>-16317</v>
      </c>
    </row>
    <row r="11" spans="1:9" s="3" customFormat="1" ht="12" customHeight="1">
      <c r="A11" s="3" t="s">
        <v>195</v>
      </c>
      <c r="B11" s="9">
        <v>96776</v>
      </c>
      <c r="C11" s="9">
        <v>92521</v>
      </c>
      <c r="D11" s="9">
        <v>11815</v>
      </c>
      <c r="E11" s="9">
        <v>-84099</v>
      </c>
      <c r="F11" s="9">
        <v>0</v>
      </c>
      <c r="G11" s="9">
        <v>-21986</v>
      </c>
      <c r="H11" s="9">
        <v>457</v>
      </c>
      <c r="I11" s="9">
        <v>-1292</v>
      </c>
    </row>
    <row r="12" spans="1:9" s="3" customFormat="1" ht="12" customHeight="1">
      <c r="A12" s="3" t="s">
        <v>207</v>
      </c>
      <c r="B12" s="9">
        <v>81861</v>
      </c>
      <c r="C12" s="9">
        <v>79695</v>
      </c>
      <c r="D12" s="9">
        <v>3308</v>
      </c>
      <c r="E12" s="9">
        <v>-62714</v>
      </c>
      <c r="F12" s="9">
        <v>-490</v>
      </c>
      <c r="G12" s="9">
        <v>-21386</v>
      </c>
      <c r="H12" s="9">
        <v>223</v>
      </c>
      <c r="I12" s="9">
        <v>-1364</v>
      </c>
    </row>
    <row r="13" spans="1:9" s="3" customFormat="1" ht="12" customHeight="1">
      <c r="A13" s="3" t="s">
        <v>203</v>
      </c>
      <c r="B13" s="9">
        <v>81711</v>
      </c>
      <c r="C13" s="9">
        <v>62274</v>
      </c>
      <c r="D13" s="9">
        <v>3133</v>
      </c>
      <c r="E13" s="9">
        <v>-61492</v>
      </c>
      <c r="F13" s="9">
        <v>-9170</v>
      </c>
      <c r="G13" s="9">
        <v>-14429</v>
      </c>
      <c r="H13" s="9">
        <v>0</v>
      </c>
      <c r="I13" s="9">
        <v>-19684</v>
      </c>
    </row>
    <row r="14" spans="1:9" s="3" customFormat="1" ht="12" customHeight="1">
      <c r="A14" s="3" t="s">
        <v>201</v>
      </c>
      <c r="B14" s="9">
        <v>75432</v>
      </c>
      <c r="C14" s="9">
        <v>56767</v>
      </c>
      <c r="D14" s="9">
        <v>2229</v>
      </c>
      <c r="E14" s="9">
        <v>-52696</v>
      </c>
      <c r="F14" s="9">
        <v>-5893</v>
      </c>
      <c r="G14" s="9">
        <v>-10908</v>
      </c>
      <c r="H14" s="9">
        <v>1222</v>
      </c>
      <c r="I14" s="9">
        <v>-9279</v>
      </c>
    </row>
    <row r="15" spans="1:9" s="3" customFormat="1" ht="12" customHeight="1">
      <c r="A15" s="3" t="s">
        <v>206</v>
      </c>
      <c r="B15" s="9">
        <v>74913</v>
      </c>
      <c r="C15" s="9">
        <v>73207</v>
      </c>
      <c r="D15" s="9">
        <v>8379</v>
      </c>
      <c r="E15" s="9">
        <v>-58115</v>
      </c>
      <c r="F15" s="9">
        <v>251</v>
      </c>
      <c r="G15" s="9">
        <v>-14337</v>
      </c>
      <c r="H15" s="9">
        <v>0</v>
      </c>
      <c r="I15" s="9">
        <v>9385</v>
      </c>
    </row>
    <row r="16" spans="1:9" s="3" customFormat="1" ht="12" customHeight="1">
      <c r="A16" s="3" t="s">
        <v>204</v>
      </c>
      <c r="B16" s="9">
        <v>68928</v>
      </c>
      <c r="C16" s="9">
        <v>52582</v>
      </c>
      <c r="D16" s="9">
        <v>7215</v>
      </c>
      <c r="E16" s="9">
        <v>-55302</v>
      </c>
      <c r="F16" s="9">
        <v>0</v>
      </c>
      <c r="G16" s="9">
        <v>-13422</v>
      </c>
      <c r="H16" s="9">
        <v>3744</v>
      </c>
      <c r="I16" s="9">
        <v>-5183</v>
      </c>
    </row>
    <row r="17" spans="1:9" s="3" customFormat="1" ht="12" customHeight="1">
      <c r="A17" s="3" t="s">
        <v>205</v>
      </c>
      <c r="B17" s="9">
        <v>68566</v>
      </c>
      <c r="C17" s="9">
        <v>66449</v>
      </c>
      <c r="D17" s="9">
        <v>2850</v>
      </c>
      <c r="E17" s="9">
        <v>-52352</v>
      </c>
      <c r="F17" s="9">
        <v>4254</v>
      </c>
      <c r="G17" s="9">
        <v>-21217</v>
      </c>
      <c r="H17" s="9">
        <v>0</v>
      </c>
      <c r="I17" s="9">
        <v>-16</v>
      </c>
    </row>
    <row r="18" spans="1:9" s="3" customFormat="1" ht="12" customHeight="1">
      <c r="A18" s="3" t="s">
        <v>211</v>
      </c>
      <c r="B18" s="9">
        <v>64036</v>
      </c>
      <c r="C18" s="9">
        <v>62228</v>
      </c>
      <c r="D18" s="9">
        <v>2701</v>
      </c>
      <c r="E18" s="9">
        <v>-66697</v>
      </c>
      <c r="F18" s="9">
        <v>0</v>
      </c>
      <c r="G18" s="9">
        <v>-19340</v>
      </c>
      <c r="H18" s="9">
        <v>0</v>
      </c>
      <c r="I18" s="9">
        <v>-21108</v>
      </c>
    </row>
    <row r="19" spans="1:9" s="3" customFormat="1" ht="12" customHeight="1">
      <c r="A19" s="3" t="s">
        <v>209</v>
      </c>
      <c r="B19" s="9">
        <v>60816</v>
      </c>
      <c r="C19" s="9">
        <v>46656</v>
      </c>
      <c r="D19" s="9">
        <v>7382</v>
      </c>
      <c r="E19" s="9">
        <v>-48197</v>
      </c>
      <c r="F19" s="9">
        <v>0</v>
      </c>
      <c r="G19" s="9">
        <v>-13787</v>
      </c>
      <c r="H19" s="9">
        <v>0</v>
      </c>
      <c r="I19" s="9">
        <v>-7946</v>
      </c>
    </row>
    <row r="20" spans="1:9" s="3" customFormat="1" ht="12" customHeight="1">
      <c r="A20" s="3" t="s">
        <v>202</v>
      </c>
      <c r="B20" s="9">
        <v>59944</v>
      </c>
      <c r="C20" s="9">
        <v>45904</v>
      </c>
      <c r="D20" s="9">
        <v>5568</v>
      </c>
      <c r="E20" s="9">
        <v>-32560</v>
      </c>
      <c r="F20" s="9">
        <v>0</v>
      </c>
      <c r="G20" s="9">
        <v>-11917</v>
      </c>
      <c r="H20" s="9">
        <v>0</v>
      </c>
      <c r="I20" s="9">
        <v>6995</v>
      </c>
    </row>
    <row r="21" spans="1:9" s="3" customFormat="1" ht="12" customHeight="1">
      <c r="A21" s="3" t="s">
        <v>210</v>
      </c>
      <c r="B21" s="9">
        <v>44941</v>
      </c>
      <c r="C21" s="9">
        <v>43178</v>
      </c>
      <c r="D21" s="9">
        <v>3627</v>
      </c>
      <c r="E21" s="9">
        <v>-35866</v>
      </c>
      <c r="F21" s="9">
        <v>0</v>
      </c>
      <c r="G21" s="9">
        <v>-10250</v>
      </c>
      <c r="H21" s="9">
        <v>0</v>
      </c>
      <c r="I21" s="9">
        <v>689</v>
      </c>
    </row>
    <row r="22" spans="1:9" s="3" customFormat="1" ht="12" customHeight="1">
      <c r="A22" s="3" t="s">
        <v>212</v>
      </c>
      <c r="B22" s="9">
        <v>44258</v>
      </c>
      <c r="C22" s="9">
        <v>42404</v>
      </c>
      <c r="D22" s="9">
        <v>1636</v>
      </c>
      <c r="E22" s="9">
        <v>-32599</v>
      </c>
      <c r="F22" s="9">
        <v>0</v>
      </c>
      <c r="G22" s="9">
        <v>-9246</v>
      </c>
      <c r="H22" s="9">
        <v>0</v>
      </c>
      <c r="I22" s="9">
        <v>2195</v>
      </c>
    </row>
    <row r="23" spans="1:9" s="3" customFormat="1" ht="12" customHeight="1">
      <c r="A23" s="3" t="s">
        <v>208</v>
      </c>
      <c r="B23" s="9">
        <v>42634</v>
      </c>
      <c r="C23" s="9">
        <v>42002</v>
      </c>
      <c r="D23" s="9">
        <v>1630</v>
      </c>
      <c r="E23" s="9">
        <v>-38848</v>
      </c>
      <c r="F23" s="9">
        <v>0</v>
      </c>
      <c r="G23" s="9">
        <v>-10626</v>
      </c>
      <c r="H23" s="9">
        <v>0</v>
      </c>
      <c r="I23" s="9">
        <v>-5842</v>
      </c>
    </row>
    <row r="24" spans="1:9" s="3" customFormat="1" ht="12" customHeight="1">
      <c r="A24" s="3" t="s">
        <v>213</v>
      </c>
      <c r="B24" s="9">
        <v>37170</v>
      </c>
      <c r="C24" s="9">
        <v>35820</v>
      </c>
      <c r="D24" s="9">
        <v>5979</v>
      </c>
      <c r="E24" s="9">
        <v>-40611</v>
      </c>
      <c r="F24" s="9">
        <v>443</v>
      </c>
      <c r="G24" s="9">
        <v>-8591</v>
      </c>
      <c r="H24" s="9">
        <v>0</v>
      </c>
      <c r="I24" s="9">
        <v>-6960</v>
      </c>
    </row>
    <row r="25" spans="1:9" s="3" customFormat="1" ht="12" customHeight="1">
      <c r="A25" s="3" t="s">
        <v>216</v>
      </c>
      <c r="B25" s="9">
        <v>30886</v>
      </c>
      <c r="C25" s="9">
        <v>23648</v>
      </c>
      <c r="D25" s="9">
        <v>4193</v>
      </c>
      <c r="E25" s="9">
        <v>-28516</v>
      </c>
      <c r="F25" s="9">
        <v>760</v>
      </c>
      <c r="G25" s="9">
        <v>-1387</v>
      </c>
      <c r="H25" s="9">
        <v>1498</v>
      </c>
      <c r="I25" s="9">
        <v>196</v>
      </c>
    </row>
    <row r="26" spans="1:9" s="3" customFormat="1" ht="12" customHeight="1">
      <c r="A26" s="3" t="s">
        <v>215</v>
      </c>
      <c r="B26" s="9">
        <v>28602</v>
      </c>
      <c r="C26" s="9">
        <v>21609</v>
      </c>
      <c r="D26" s="9">
        <v>4157</v>
      </c>
      <c r="E26" s="9">
        <v>-19627</v>
      </c>
      <c r="F26" s="9">
        <v>0</v>
      </c>
      <c r="G26" s="9">
        <v>-7495</v>
      </c>
      <c r="H26" s="9">
        <v>0</v>
      </c>
      <c r="I26" s="9">
        <v>-1356</v>
      </c>
    </row>
    <row r="27" spans="1:9" s="3" customFormat="1" ht="12" customHeight="1">
      <c r="A27" s="3" t="s">
        <v>214</v>
      </c>
      <c r="B27" s="9">
        <v>17166</v>
      </c>
      <c r="C27" s="9">
        <v>13359</v>
      </c>
      <c r="D27" s="9">
        <v>569</v>
      </c>
      <c r="E27" s="9">
        <v>-10050</v>
      </c>
      <c r="F27" s="9">
        <v>0</v>
      </c>
      <c r="G27" s="9">
        <v>-3684</v>
      </c>
      <c r="H27" s="9">
        <v>2</v>
      </c>
      <c r="I27" s="9">
        <v>196</v>
      </c>
    </row>
    <row r="28" spans="1:9" s="3" customFormat="1" ht="12" customHeight="1">
      <c r="A28" s="3" t="s">
        <v>224</v>
      </c>
      <c r="B28" s="9">
        <v>11089</v>
      </c>
      <c r="C28" s="9">
        <v>10037</v>
      </c>
      <c r="D28" s="9">
        <v>951</v>
      </c>
      <c r="E28" s="9">
        <v>-7287</v>
      </c>
      <c r="F28" s="9">
        <v>-3201</v>
      </c>
      <c r="G28" s="9">
        <v>-3630</v>
      </c>
      <c r="H28" s="9">
        <v>0</v>
      </c>
      <c r="I28" s="9">
        <v>-3130</v>
      </c>
    </row>
    <row r="29" spans="1:9" s="3" customFormat="1" ht="12" customHeight="1">
      <c r="A29" s="3" t="s">
        <v>218</v>
      </c>
      <c r="B29" s="9">
        <v>10479</v>
      </c>
      <c r="C29" s="9">
        <v>8280</v>
      </c>
      <c r="D29" s="9">
        <v>335</v>
      </c>
      <c r="E29" s="9">
        <v>-6387</v>
      </c>
      <c r="F29" s="9">
        <v>-2771</v>
      </c>
      <c r="G29" s="9">
        <v>-1801</v>
      </c>
      <c r="H29" s="9">
        <v>0</v>
      </c>
      <c r="I29" s="9">
        <v>-2344</v>
      </c>
    </row>
    <row r="30" spans="1:9" s="3" customFormat="1" ht="12" customHeight="1">
      <c r="A30" s="3" t="s">
        <v>217</v>
      </c>
      <c r="B30" s="9">
        <v>8896</v>
      </c>
      <c r="C30" s="9">
        <v>7394</v>
      </c>
      <c r="D30" s="9">
        <v>186</v>
      </c>
      <c r="E30" s="9">
        <v>-3160</v>
      </c>
      <c r="F30" s="9">
        <v>0</v>
      </c>
      <c r="G30" s="9">
        <v>-2479</v>
      </c>
      <c r="H30" s="9">
        <v>0</v>
      </c>
      <c r="I30" s="9">
        <v>1941</v>
      </c>
    </row>
    <row r="31" spans="1:9" s="3" customFormat="1" ht="12" customHeight="1">
      <c r="A31" s="3" t="s">
        <v>220</v>
      </c>
      <c r="B31" s="9">
        <v>7723</v>
      </c>
      <c r="C31" s="9">
        <v>6512</v>
      </c>
      <c r="D31" s="9">
        <v>-2</v>
      </c>
      <c r="E31" s="9">
        <v>-9872</v>
      </c>
      <c r="F31" s="9">
        <v>0</v>
      </c>
      <c r="G31" s="9">
        <v>-1247</v>
      </c>
      <c r="H31" s="9">
        <v>0</v>
      </c>
      <c r="I31" s="9">
        <v>-4609</v>
      </c>
    </row>
    <row r="32" spans="1:9" s="3" customFormat="1" ht="12" customHeight="1">
      <c r="A32" s="3" t="s">
        <v>226</v>
      </c>
      <c r="B32" s="9">
        <v>6405</v>
      </c>
      <c r="C32" s="9">
        <v>1556</v>
      </c>
      <c r="D32" s="9">
        <v>41</v>
      </c>
      <c r="E32" s="9">
        <v>-986</v>
      </c>
      <c r="F32" s="9">
        <v>0</v>
      </c>
      <c r="G32" s="9">
        <v>392</v>
      </c>
      <c r="H32" s="9">
        <v>0</v>
      </c>
      <c r="I32" s="9">
        <v>1003</v>
      </c>
    </row>
    <row r="33" spans="1:9" s="3" customFormat="1" ht="12" customHeight="1">
      <c r="A33" s="3" t="s">
        <v>219</v>
      </c>
      <c r="B33" s="9">
        <v>5355</v>
      </c>
      <c r="C33" s="9">
        <v>4578</v>
      </c>
      <c r="D33" s="9">
        <v>195</v>
      </c>
      <c r="E33" s="9">
        <v>-5778</v>
      </c>
      <c r="F33" s="9">
        <v>0</v>
      </c>
      <c r="G33" s="9">
        <v>-1021</v>
      </c>
      <c r="H33" s="9">
        <v>0</v>
      </c>
      <c r="I33" s="9">
        <v>-2026</v>
      </c>
    </row>
    <row r="34" spans="1:9" s="3" customFormat="1" ht="12" customHeight="1">
      <c r="A34" s="3" t="s">
        <v>225</v>
      </c>
      <c r="B34" s="9">
        <v>5013</v>
      </c>
      <c r="C34" s="9">
        <v>4688</v>
      </c>
      <c r="D34" s="9">
        <v>111</v>
      </c>
      <c r="E34" s="9">
        <v>-2300</v>
      </c>
      <c r="F34" s="9">
        <v>-560</v>
      </c>
      <c r="G34" s="9">
        <v>-1313</v>
      </c>
      <c r="H34" s="9">
        <v>0</v>
      </c>
      <c r="I34" s="9">
        <v>626</v>
      </c>
    </row>
    <row r="35" spans="1:9" s="3" customFormat="1" ht="12" customHeight="1">
      <c r="A35" s="3" t="s">
        <v>222</v>
      </c>
      <c r="B35" s="9">
        <v>4729</v>
      </c>
      <c r="C35" s="9">
        <v>3890</v>
      </c>
      <c r="D35" s="9">
        <v>24</v>
      </c>
      <c r="E35" s="9">
        <v>-7847</v>
      </c>
      <c r="F35" s="9">
        <v>0</v>
      </c>
      <c r="G35" s="9">
        <v>-709</v>
      </c>
      <c r="H35" s="9">
        <v>0</v>
      </c>
      <c r="I35" s="9">
        <v>-4642</v>
      </c>
    </row>
    <row r="36" spans="1:9" s="3" customFormat="1" ht="12" customHeight="1">
      <c r="A36" s="3" t="s">
        <v>223</v>
      </c>
      <c r="B36" s="9">
        <v>4163</v>
      </c>
      <c r="C36" s="9">
        <v>3730</v>
      </c>
      <c r="D36" s="9">
        <v>92</v>
      </c>
      <c r="E36" s="9">
        <v>-1072</v>
      </c>
      <c r="F36" s="9">
        <v>-2046</v>
      </c>
      <c r="G36" s="9">
        <v>-837</v>
      </c>
      <c r="H36" s="9">
        <v>0</v>
      </c>
      <c r="I36" s="9">
        <v>-133</v>
      </c>
    </row>
    <row r="37" spans="1:9" s="3" customFormat="1" ht="12" customHeight="1">
      <c r="A37" s="3" t="s">
        <v>221</v>
      </c>
      <c r="B37" s="9">
        <v>4130</v>
      </c>
      <c r="C37" s="9">
        <v>3638</v>
      </c>
      <c r="D37" s="9">
        <v>120</v>
      </c>
      <c r="E37" s="9">
        <v>-2012</v>
      </c>
      <c r="F37" s="9">
        <v>0</v>
      </c>
      <c r="G37" s="9">
        <v>-668</v>
      </c>
      <c r="H37" s="9">
        <v>0</v>
      </c>
      <c r="I37" s="9">
        <v>1078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139</v>
      </c>
      <c r="B39" s="9">
        <f aca="true" t="shared" si="0" ref="B39:I39">SUM(B4:B38)</f>
        <v>2154605</v>
      </c>
      <c r="C39" s="9">
        <f t="shared" si="0"/>
        <v>1896027</v>
      </c>
      <c r="D39" s="9">
        <f t="shared" si="0"/>
        <v>163798</v>
      </c>
      <c r="E39" s="9">
        <f t="shared" si="0"/>
        <v>-1778682</v>
      </c>
      <c r="F39" s="9">
        <f t="shared" si="0"/>
        <v>-95825</v>
      </c>
      <c r="G39" s="9">
        <f t="shared" si="0"/>
        <v>-426488</v>
      </c>
      <c r="H39" s="9">
        <f t="shared" si="0"/>
        <v>30848</v>
      </c>
      <c r="I39" s="9">
        <f t="shared" si="0"/>
        <v>-210322</v>
      </c>
    </row>
    <row r="40" spans="1:9" ht="12.75">
      <c r="A40" s="1" t="s">
        <v>140</v>
      </c>
      <c r="B40" s="10">
        <v>1966356</v>
      </c>
      <c r="C40" s="10">
        <v>1734815</v>
      </c>
      <c r="D40" s="10">
        <v>280266</v>
      </c>
      <c r="E40" s="10">
        <v>-1630773</v>
      </c>
      <c r="F40" s="10">
        <v>-359827</v>
      </c>
      <c r="G40" s="10">
        <v>-408030</v>
      </c>
      <c r="H40" s="10">
        <v>207</v>
      </c>
      <c r="I40" s="10">
        <v>-383342</v>
      </c>
    </row>
    <row r="42" spans="1:9" ht="12.75">
      <c r="A42" s="1" t="s">
        <v>136</v>
      </c>
      <c r="B42" s="7">
        <f aca="true" t="shared" si="1" ref="B42:I43">B39/($C39/100)</f>
        <v>113.63788595837507</v>
      </c>
      <c r="C42" s="7">
        <f t="shared" si="1"/>
        <v>100</v>
      </c>
      <c r="D42" s="7">
        <f t="shared" si="1"/>
        <v>8.639011997192023</v>
      </c>
      <c r="E42" s="7">
        <f t="shared" si="1"/>
        <v>-93.81100585592927</v>
      </c>
      <c r="F42" s="7">
        <f t="shared" si="1"/>
        <v>-5.053989210069266</v>
      </c>
      <c r="G42" s="7">
        <f t="shared" si="1"/>
        <v>-22.493772504294505</v>
      </c>
      <c r="H42" s="7">
        <f t="shared" si="1"/>
        <v>1.6269810503753375</v>
      </c>
      <c r="I42" s="7">
        <f t="shared" si="1"/>
        <v>-11.092774522725678</v>
      </c>
    </row>
    <row r="43" spans="1:9" ht="12.75">
      <c r="A43" s="1" t="s">
        <v>137</v>
      </c>
      <c r="B43" s="7">
        <f t="shared" si="1"/>
        <v>113.34672573156215</v>
      </c>
      <c r="C43" s="7">
        <f t="shared" si="1"/>
        <v>99.99999999999999</v>
      </c>
      <c r="D43" s="7">
        <f t="shared" si="1"/>
        <v>16.155382562405787</v>
      </c>
      <c r="E43" s="7">
        <f t="shared" si="1"/>
        <v>-94.00270345829382</v>
      </c>
      <c r="F43" s="7">
        <f t="shared" si="1"/>
        <v>-20.74151998916311</v>
      </c>
      <c r="G43" s="7">
        <f t="shared" si="1"/>
        <v>-23.52008715626738</v>
      </c>
      <c r="H43" s="7">
        <f t="shared" si="1"/>
        <v>0.011932108034574292</v>
      </c>
      <c r="I43" s="7">
        <f t="shared" si="1"/>
        <v>-22.09699593328395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3"/>
  <dimension ref="A1:K2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235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35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142</v>
      </c>
      <c r="B4" s="9">
        <v>1684150</v>
      </c>
      <c r="C4" s="9">
        <v>1498931</v>
      </c>
      <c r="D4" s="9">
        <v>494654</v>
      </c>
      <c r="E4" s="9">
        <v>-1615266</v>
      </c>
      <c r="F4" s="9">
        <v>0</v>
      </c>
      <c r="G4" s="9">
        <v>-331309</v>
      </c>
      <c r="H4" s="9">
        <v>61671</v>
      </c>
      <c r="I4" s="9">
        <v>108681</v>
      </c>
    </row>
    <row r="5" spans="1:9" s="3" customFormat="1" ht="12" customHeight="1">
      <c r="A5" s="3" t="s">
        <v>148</v>
      </c>
      <c r="B5" s="9">
        <v>1133154</v>
      </c>
      <c r="C5" s="9">
        <v>498945</v>
      </c>
      <c r="D5" s="9">
        <v>363128</v>
      </c>
      <c r="E5" s="9">
        <v>-285967</v>
      </c>
      <c r="F5" s="9">
        <v>0</v>
      </c>
      <c r="G5" s="9">
        <v>-226215</v>
      </c>
      <c r="H5" s="9">
        <v>48636</v>
      </c>
      <c r="I5" s="9">
        <v>398527</v>
      </c>
    </row>
    <row r="6" spans="1:9" s="3" customFormat="1" ht="12" customHeight="1">
      <c r="A6" s="3" t="s">
        <v>147</v>
      </c>
      <c r="B6" s="9">
        <v>1099000</v>
      </c>
      <c r="C6" s="9">
        <v>1231000</v>
      </c>
      <c r="D6" s="9">
        <v>251000</v>
      </c>
      <c r="E6" s="9">
        <v>-1328000</v>
      </c>
      <c r="F6" s="9">
        <v>0</v>
      </c>
      <c r="G6" s="9">
        <v>-325000</v>
      </c>
      <c r="H6" s="9">
        <v>0</v>
      </c>
      <c r="I6" s="9">
        <v>-171000</v>
      </c>
    </row>
    <row r="7" spans="1:9" s="3" customFormat="1" ht="12" customHeight="1">
      <c r="A7" s="3" t="s">
        <v>149</v>
      </c>
      <c r="B7" s="9">
        <v>973237</v>
      </c>
      <c r="C7" s="9">
        <v>962254</v>
      </c>
      <c r="D7" s="9">
        <v>285000</v>
      </c>
      <c r="E7" s="9">
        <v>-1113210</v>
      </c>
      <c r="F7" s="9">
        <v>0</v>
      </c>
      <c r="G7" s="9">
        <v>-187594</v>
      </c>
      <c r="H7" s="9">
        <v>-4000</v>
      </c>
      <c r="I7" s="9">
        <v>-57550</v>
      </c>
    </row>
    <row r="8" spans="1:9" s="3" customFormat="1" ht="12" customHeight="1">
      <c r="A8" s="3" t="s">
        <v>236</v>
      </c>
      <c r="B8" s="9">
        <v>237216</v>
      </c>
      <c r="C8" s="9">
        <v>236000</v>
      </c>
      <c r="D8" s="9">
        <v>44651</v>
      </c>
      <c r="E8" s="9">
        <v>-371292</v>
      </c>
      <c r="F8" s="9">
        <v>0</v>
      </c>
      <c r="G8" s="9">
        <v>-27970</v>
      </c>
      <c r="H8" s="9">
        <v>4675</v>
      </c>
      <c r="I8" s="9">
        <v>-113936</v>
      </c>
    </row>
    <row r="9" spans="1:9" s="3" customFormat="1" ht="12" customHeight="1">
      <c r="A9" s="3" t="s">
        <v>191</v>
      </c>
      <c r="B9" s="9">
        <v>115604</v>
      </c>
      <c r="C9" s="9">
        <v>114915</v>
      </c>
      <c r="D9" s="9">
        <v>26584</v>
      </c>
      <c r="E9" s="9">
        <v>-127628</v>
      </c>
      <c r="F9" s="9">
        <v>0</v>
      </c>
      <c r="G9" s="9">
        <v>-19447</v>
      </c>
      <c r="H9" s="9">
        <v>0</v>
      </c>
      <c r="I9" s="9">
        <v>-5576</v>
      </c>
    </row>
    <row r="10" spans="1:9" s="3" customFormat="1" ht="12" customHeight="1">
      <c r="A10" s="3" t="s">
        <v>237</v>
      </c>
      <c r="B10" s="9">
        <v>104001</v>
      </c>
      <c r="C10" s="9">
        <v>91426</v>
      </c>
      <c r="D10" s="9">
        <v>7706</v>
      </c>
      <c r="E10" s="9">
        <v>-80772</v>
      </c>
      <c r="F10" s="9">
        <v>0</v>
      </c>
      <c r="G10" s="9">
        <v>-13060</v>
      </c>
      <c r="H10" s="9">
        <v>417</v>
      </c>
      <c r="I10" s="9">
        <v>5717</v>
      </c>
    </row>
    <row r="11" spans="1:9" s="3" customFormat="1" ht="12" customHeight="1">
      <c r="A11" s="3" t="s">
        <v>154</v>
      </c>
      <c r="B11" s="9">
        <v>98135</v>
      </c>
      <c r="C11" s="9">
        <v>96890</v>
      </c>
      <c r="D11" s="9">
        <v>4937</v>
      </c>
      <c r="E11" s="9">
        <v>-134755</v>
      </c>
      <c r="F11" s="9">
        <v>0</v>
      </c>
      <c r="G11" s="9">
        <v>-29197</v>
      </c>
      <c r="H11" s="9">
        <v>0</v>
      </c>
      <c r="I11" s="9">
        <v>-62125</v>
      </c>
    </row>
    <row r="12" spans="1:9" s="3" customFormat="1" ht="12" customHeight="1">
      <c r="A12" s="3" t="s">
        <v>169</v>
      </c>
      <c r="B12" s="9">
        <v>57174</v>
      </c>
      <c r="C12" s="9">
        <v>12128</v>
      </c>
      <c r="D12" s="9">
        <v>1375</v>
      </c>
      <c r="E12" s="9">
        <v>-7497</v>
      </c>
      <c r="F12" s="9">
        <v>0</v>
      </c>
      <c r="G12" s="9">
        <v>-2027</v>
      </c>
      <c r="H12" s="9">
        <v>0</v>
      </c>
      <c r="I12" s="9">
        <v>3979</v>
      </c>
    </row>
    <row r="13" spans="1:9" s="3" customFormat="1" ht="12" customHeight="1">
      <c r="A13" s="3" t="s">
        <v>161</v>
      </c>
      <c r="B13" s="9">
        <v>28066</v>
      </c>
      <c r="C13" s="9">
        <v>28528</v>
      </c>
      <c r="D13" s="9">
        <v>22318</v>
      </c>
      <c r="E13" s="9">
        <v>-46611</v>
      </c>
      <c r="F13" s="9">
        <v>0</v>
      </c>
      <c r="G13" s="9">
        <v>-6838</v>
      </c>
      <c r="H13" s="9">
        <v>0</v>
      </c>
      <c r="I13" s="9">
        <v>-2603</v>
      </c>
    </row>
    <row r="14" spans="1:9" s="3" customFormat="1" ht="12" customHeight="1">
      <c r="A14" s="3" t="s">
        <v>170</v>
      </c>
      <c r="B14" s="9">
        <v>27838</v>
      </c>
      <c r="C14" s="9">
        <v>5952</v>
      </c>
      <c r="D14" s="9">
        <v>113</v>
      </c>
      <c r="E14" s="9">
        <v>-5000</v>
      </c>
      <c r="F14" s="9">
        <v>0</v>
      </c>
      <c r="G14" s="9">
        <v>-355</v>
      </c>
      <c r="H14" s="9">
        <v>0</v>
      </c>
      <c r="I14" s="9">
        <v>710</v>
      </c>
    </row>
    <row r="15" spans="1:9" s="3" customFormat="1" ht="12" customHeight="1">
      <c r="A15" s="3" t="s">
        <v>143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367641</v>
      </c>
      <c r="I15" s="9">
        <v>367641</v>
      </c>
    </row>
    <row r="16" spans="1:9" s="3" customFormat="1" ht="12.75">
      <c r="A16" s="2"/>
      <c r="B16" s="9"/>
      <c r="C16" s="9"/>
      <c r="D16" s="9"/>
      <c r="E16" s="9"/>
      <c r="F16" s="9"/>
      <c r="G16" s="9"/>
      <c r="H16" s="9"/>
      <c r="I16" s="9"/>
    </row>
    <row r="17" spans="1:9" ht="12.75">
      <c r="A17" s="3" t="s">
        <v>139</v>
      </c>
      <c r="B17" s="9">
        <f aca="true" t="shared" si="0" ref="B17:I17">SUM(B4:B16)</f>
        <v>5557575</v>
      </c>
      <c r="C17" s="9">
        <f t="shared" si="0"/>
        <v>4776969</v>
      </c>
      <c r="D17" s="9">
        <f t="shared" si="0"/>
        <v>1501466</v>
      </c>
      <c r="E17" s="9">
        <f t="shared" si="0"/>
        <v>-5115998</v>
      </c>
      <c r="F17" s="9">
        <f t="shared" si="0"/>
        <v>0</v>
      </c>
      <c r="G17" s="9">
        <f t="shared" si="0"/>
        <v>-1169012</v>
      </c>
      <c r="H17" s="9">
        <f t="shared" si="0"/>
        <v>479040</v>
      </c>
      <c r="I17" s="9">
        <f t="shared" si="0"/>
        <v>472465</v>
      </c>
    </row>
    <row r="18" spans="1:9" ht="12.75">
      <c r="A18" s="1" t="s">
        <v>140</v>
      </c>
      <c r="B18" s="10">
        <v>4767587</v>
      </c>
      <c r="C18" s="10">
        <v>4539602</v>
      </c>
      <c r="D18" s="10">
        <v>1479852</v>
      </c>
      <c r="E18" s="10">
        <v>-5798427</v>
      </c>
      <c r="F18" s="10">
        <v>0</v>
      </c>
      <c r="G18" s="10">
        <v>-1113893</v>
      </c>
      <c r="H18" s="10">
        <v>12568</v>
      </c>
      <c r="I18" s="10">
        <v>-880298</v>
      </c>
    </row>
    <row r="20" spans="1:9" ht="12.75">
      <c r="A20" s="1" t="s">
        <v>136</v>
      </c>
      <c r="B20" s="7">
        <f aca="true" t="shared" si="1" ref="B20:I21">B17/($C17/100)</f>
        <v>116.34103131085841</v>
      </c>
      <c r="C20" s="7">
        <f t="shared" si="1"/>
        <v>100</v>
      </c>
      <c r="D20" s="7">
        <f t="shared" si="1"/>
        <v>31.431353228375563</v>
      </c>
      <c r="E20" s="7">
        <f t="shared" si="1"/>
        <v>-107.09715721412468</v>
      </c>
      <c r="F20" s="7">
        <f t="shared" si="1"/>
        <v>0</v>
      </c>
      <c r="G20" s="7">
        <f t="shared" si="1"/>
        <v>-24.47183559282047</v>
      </c>
      <c r="H20" s="7">
        <f t="shared" si="1"/>
        <v>10.028116154825371</v>
      </c>
      <c r="I20" s="7">
        <f t="shared" si="1"/>
        <v>9.89047657625578</v>
      </c>
    </row>
    <row r="21" spans="1:9" ht="12.75">
      <c r="A21" s="1" t="s">
        <v>137</v>
      </c>
      <c r="B21" s="7">
        <f t="shared" si="1"/>
        <v>105.02213630181677</v>
      </c>
      <c r="C21" s="7">
        <f t="shared" si="1"/>
        <v>100</v>
      </c>
      <c r="D21" s="7">
        <f t="shared" si="1"/>
        <v>32.59871680380791</v>
      </c>
      <c r="E21" s="7">
        <f t="shared" si="1"/>
        <v>-127.72985385062393</v>
      </c>
      <c r="F21" s="7">
        <f t="shared" si="1"/>
        <v>0</v>
      </c>
      <c r="G21" s="7">
        <f t="shared" si="1"/>
        <v>-24.53723916766272</v>
      </c>
      <c r="H21" s="7">
        <f t="shared" si="1"/>
        <v>0.27685246415875225</v>
      </c>
      <c r="I21" s="7">
        <f t="shared" si="1"/>
        <v>-19.391523750319962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A1:K21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6" ht="27" customHeight="1">
      <c r="A1" s="24" t="s">
        <v>301</v>
      </c>
      <c r="B1" s="25"/>
      <c r="C1" s="25"/>
      <c r="D1" s="25"/>
      <c r="E1" s="25"/>
      <c r="F1" s="25"/>
    </row>
    <row r="2" spans="1:11" s="19" customFormat="1" ht="17.25" customHeight="1" thickBot="1">
      <c r="A2" s="26" t="s">
        <v>48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11" ht="80.25" customHeight="1" thickTop="1">
      <c r="A3" s="5" t="s">
        <v>59</v>
      </c>
      <c r="B3" s="4" t="s">
        <v>57</v>
      </c>
      <c r="C3" s="4" t="s">
        <v>67</v>
      </c>
      <c r="D3" s="4" t="s">
        <v>68</v>
      </c>
      <c r="E3" s="4" t="s">
        <v>60</v>
      </c>
      <c r="F3" s="4" t="s">
        <v>61</v>
      </c>
      <c r="G3" s="4" t="s">
        <v>69</v>
      </c>
      <c r="H3" s="4" t="s">
        <v>64</v>
      </c>
      <c r="I3" s="4" t="s">
        <v>70</v>
      </c>
      <c r="J3" s="4" t="s">
        <v>71</v>
      </c>
      <c r="K3" s="4" t="s">
        <v>66</v>
      </c>
    </row>
    <row r="4" spans="1:11" s="3" customFormat="1" ht="12" customHeight="1">
      <c r="A4" s="3" t="s">
        <v>302</v>
      </c>
      <c r="B4" s="9">
        <v>185272</v>
      </c>
      <c r="C4" s="9">
        <v>51328033</v>
      </c>
      <c r="D4" s="9">
        <v>1046568</v>
      </c>
      <c r="E4" s="9">
        <v>1139624</v>
      </c>
      <c r="F4" s="9">
        <v>53699497</v>
      </c>
      <c r="G4" s="9">
        <v>1060113</v>
      </c>
      <c r="H4" s="9">
        <v>80746</v>
      </c>
      <c r="I4" s="9">
        <v>51522720</v>
      </c>
      <c r="J4" s="9">
        <v>1035918</v>
      </c>
      <c r="K4" s="9">
        <v>53699497</v>
      </c>
    </row>
    <row r="5" spans="1:11" s="3" customFormat="1" ht="12" customHeight="1">
      <c r="A5" s="3" t="s">
        <v>303</v>
      </c>
      <c r="B5" s="9">
        <v>986449</v>
      </c>
      <c r="C5" s="9">
        <v>43484839</v>
      </c>
      <c r="D5" s="9">
        <v>1037927</v>
      </c>
      <c r="E5" s="9">
        <v>70278</v>
      </c>
      <c r="F5" s="9">
        <v>45579493</v>
      </c>
      <c r="G5" s="9">
        <v>938499</v>
      </c>
      <c r="H5" s="9">
        <v>548808</v>
      </c>
      <c r="I5" s="9">
        <v>43483788</v>
      </c>
      <c r="J5" s="9">
        <v>608398</v>
      </c>
      <c r="K5" s="9">
        <v>45579493</v>
      </c>
    </row>
    <row r="6" spans="1:11" s="3" customFormat="1" ht="12" customHeight="1">
      <c r="A6" s="3" t="s">
        <v>304</v>
      </c>
      <c r="B6" s="9">
        <v>638131</v>
      </c>
      <c r="C6" s="9">
        <v>36396653</v>
      </c>
      <c r="D6" s="9">
        <v>194055</v>
      </c>
      <c r="E6" s="9">
        <v>526671</v>
      </c>
      <c r="F6" s="9">
        <v>37755510</v>
      </c>
      <c r="G6" s="9">
        <v>540624</v>
      </c>
      <c r="H6" s="9">
        <v>192512</v>
      </c>
      <c r="I6" s="9">
        <v>36402142</v>
      </c>
      <c r="J6" s="9">
        <v>620232</v>
      </c>
      <c r="K6" s="9">
        <v>37755510</v>
      </c>
    </row>
    <row r="7" spans="1:11" s="3" customFormat="1" ht="12" customHeight="1">
      <c r="A7" s="3" t="s">
        <v>305</v>
      </c>
      <c r="B7" s="9">
        <v>241992</v>
      </c>
      <c r="C7" s="9">
        <v>16888169</v>
      </c>
      <c r="D7" s="9">
        <v>197679</v>
      </c>
      <c r="E7" s="9">
        <v>960482</v>
      </c>
      <c r="F7" s="9">
        <v>18288322</v>
      </c>
      <c r="G7" s="9">
        <v>594122</v>
      </c>
      <c r="H7" s="9">
        <v>79898</v>
      </c>
      <c r="I7" s="9">
        <v>16890405</v>
      </c>
      <c r="J7" s="9">
        <v>723897</v>
      </c>
      <c r="K7" s="9">
        <v>18288322</v>
      </c>
    </row>
    <row r="8" spans="1:11" s="3" customFormat="1" ht="12" customHeight="1">
      <c r="A8" s="3" t="s">
        <v>306</v>
      </c>
      <c r="B8" s="9">
        <v>379802</v>
      </c>
      <c r="C8" s="9">
        <v>16238756</v>
      </c>
      <c r="D8" s="9">
        <v>178760</v>
      </c>
      <c r="E8" s="9">
        <v>40656</v>
      </c>
      <c r="F8" s="9">
        <v>16837974</v>
      </c>
      <c r="G8" s="9">
        <v>347033</v>
      </c>
      <c r="H8" s="9">
        <v>0</v>
      </c>
      <c r="I8" s="9">
        <v>16238756</v>
      </c>
      <c r="J8" s="9">
        <v>252185</v>
      </c>
      <c r="K8" s="9">
        <v>16837974</v>
      </c>
    </row>
    <row r="9" spans="1:11" s="3" customFormat="1" ht="12" customHeight="1">
      <c r="A9" s="3" t="s">
        <v>307</v>
      </c>
      <c r="B9" s="9">
        <v>170802</v>
      </c>
      <c r="C9" s="9">
        <v>3884341</v>
      </c>
      <c r="D9" s="9">
        <v>89720</v>
      </c>
      <c r="E9" s="9">
        <v>81840</v>
      </c>
      <c r="F9" s="9">
        <v>4226703</v>
      </c>
      <c r="G9" s="9">
        <v>185553</v>
      </c>
      <c r="H9" s="9">
        <v>350</v>
      </c>
      <c r="I9" s="9">
        <v>3922126</v>
      </c>
      <c r="J9" s="9">
        <v>118674</v>
      </c>
      <c r="K9" s="9">
        <v>4226703</v>
      </c>
    </row>
    <row r="10" spans="1:11" s="3" customFormat="1" ht="12" customHeight="1">
      <c r="A10" s="3" t="s">
        <v>308</v>
      </c>
      <c r="B10" s="9">
        <v>117165</v>
      </c>
      <c r="C10" s="9">
        <v>3725016</v>
      </c>
      <c r="D10" s="9">
        <v>59293</v>
      </c>
      <c r="E10" s="9">
        <v>298377</v>
      </c>
      <c r="F10" s="9">
        <v>4199851</v>
      </c>
      <c r="G10" s="9">
        <v>384857</v>
      </c>
      <c r="H10" s="9">
        <v>9259</v>
      </c>
      <c r="I10" s="9">
        <v>3725016</v>
      </c>
      <c r="J10" s="9">
        <v>80719</v>
      </c>
      <c r="K10" s="9">
        <v>4199851</v>
      </c>
    </row>
    <row r="11" spans="1:11" s="3" customFormat="1" ht="12" customHeight="1">
      <c r="A11" s="3" t="s">
        <v>309</v>
      </c>
      <c r="B11" s="9">
        <v>300513</v>
      </c>
      <c r="C11" s="9">
        <v>1156800</v>
      </c>
      <c r="D11" s="9">
        <v>29504</v>
      </c>
      <c r="E11" s="9">
        <v>26835</v>
      </c>
      <c r="F11" s="9">
        <v>1513652</v>
      </c>
      <c r="G11" s="9">
        <v>312498</v>
      </c>
      <c r="H11" s="9">
        <v>203</v>
      </c>
      <c r="I11" s="9">
        <v>1156800</v>
      </c>
      <c r="J11" s="9">
        <v>44151</v>
      </c>
      <c r="K11" s="9">
        <v>1513652</v>
      </c>
    </row>
    <row r="12" spans="1:11" s="3" customFormat="1" ht="12" customHeight="1">
      <c r="A12" s="3" t="s">
        <v>310</v>
      </c>
      <c r="B12" s="9">
        <v>244838</v>
      </c>
      <c r="C12" s="9">
        <v>948144</v>
      </c>
      <c r="D12" s="9">
        <v>25231</v>
      </c>
      <c r="E12" s="9">
        <v>10778</v>
      </c>
      <c r="F12" s="9">
        <v>1228991</v>
      </c>
      <c r="G12" s="9">
        <v>258383</v>
      </c>
      <c r="H12" s="9">
        <v>52</v>
      </c>
      <c r="I12" s="9">
        <v>953112</v>
      </c>
      <c r="J12" s="9">
        <v>17444</v>
      </c>
      <c r="K12" s="9">
        <v>1228991</v>
      </c>
    </row>
    <row r="13" spans="1:11" s="3" customFormat="1" ht="12" customHeight="1">
      <c r="A13" s="3" t="s">
        <v>311</v>
      </c>
      <c r="B13" s="9">
        <v>0</v>
      </c>
      <c r="C13" s="9">
        <v>650128</v>
      </c>
      <c r="D13" s="9">
        <v>110446</v>
      </c>
      <c r="E13" s="9">
        <v>0</v>
      </c>
      <c r="F13" s="9">
        <v>760574</v>
      </c>
      <c r="G13" s="9">
        <v>92361</v>
      </c>
      <c r="H13" s="9">
        <v>0</v>
      </c>
      <c r="I13" s="9">
        <v>655997</v>
      </c>
      <c r="J13" s="9">
        <v>12216</v>
      </c>
      <c r="K13" s="9">
        <v>760574</v>
      </c>
    </row>
    <row r="14" spans="1:11" s="3" customFormat="1" ht="12" customHeight="1">
      <c r="A14" s="3" t="s">
        <v>312</v>
      </c>
      <c r="B14" s="9">
        <v>0</v>
      </c>
      <c r="C14" s="9">
        <v>51728</v>
      </c>
      <c r="D14" s="9">
        <v>23345</v>
      </c>
      <c r="E14" s="9">
        <v>0</v>
      </c>
      <c r="F14" s="9">
        <v>75073</v>
      </c>
      <c r="G14" s="9">
        <v>16572</v>
      </c>
      <c r="H14" s="9">
        <v>0</v>
      </c>
      <c r="I14" s="9">
        <v>58310</v>
      </c>
      <c r="J14" s="9">
        <v>191</v>
      </c>
      <c r="K14" s="9">
        <v>75073</v>
      </c>
    </row>
    <row r="15" spans="1:11" s="3" customFormat="1" ht="12" customHeight="1">
      <c r="A15" s="3" t="s">
        <v>313</v>
      </c>
      <c r="B15" s="9">
        <v>0</v>
      </c>
      <c r="C15" s="9">
        <v>2423</v>
      </c>
      <c r="D15" s="9">
        <v>65982</v>
      </c>
      <c r="E15" s="9">
        <v>0</v>
      </c>
      <c r="F15" s="9">
        <v>68405</v>
      </c>
      <c r="G15" s="9">
        <v>62570</v>
      </c>
      <c r="H15" s="9">
        <v>0</v>
      </c>
      <c r="I15" s="9">
        <v>2423</v>
      </c>
      <c r="J15" s="9">
        <v>3412</v>
      </c>
      <c r="K15" s="9">
        <v>68405</v>
      </c>
    </row>
    <row r="16" spans="1:6" s="3" customFormat="1" ht="12.75">
      <c r="A16" s="2"/>
      <c r="B16" s="9"/>
      <c r="C16" s="9"/>
      <c r="D16" s="9"/>
      <c r="E16" s="9"/>
      <c r="F16" s="9"/>
    </row>
    <row r="17" spans="1:11" ht="12.75">
      <c r="A17" s="3" t="s">
        <v>139</v>
      </c>
      <c r="B17" s="9">
        <f aca="true" t="shared" si="0" ref="B17:K17">SUM(B4:B16)</f>
        <v>3264964</v>
      </c>
      <c r="C17" s="9">
        <f t="shared" si="0"/>
        <v>174755030</v>
      </c>
      <c r="D17" s="9">
        <f t="shared" si="0"/>
        <v>3058510</v>
      </c>
      <c r="E17" s="9">
        <f t="shared" si="0"/>
        <v>3155541</v>
      </c>
      <c r="F17" s="9">
        <f t="shared" si="0"/>
        <v>184234045</v>
      </c>
      <c r="G17" s="9">
        <f t="shared" si="0"/>
        <v>4793185</v>
      </c>
      <c r="H17" s="9">
        <f t="shared" si="0"/>
        <v>911828</v>
      </c>
      <c r="I17" s="9">
        <f t="shared" si="0"/>
        <v>175011595</v>
      </c>
      <c r="J17" s="9">
        <f t="shared" si="0"/>
        <v>3517437</v>
      </c>
      <c r="K17" s="9">
        <f t="shared" si="0"/>
        <v>184234045</v>
      </c>
    </row>
    <row r="18" spans="1:11" ht="12.75">
      <c r="A18" s="1" t="s">
        <v>140</v>
      </c>
      <c r="B18" s="10">
        <v>2800077</v>
      </c>
      <c r="C18" s="10">
        <v>152015155</v>
      </c>
      <c r="D18" s="10">
        <v>2543876</v>
      </c>
      <c r="E18" s="10">
        <v>2279952</v>
      </c>
      <c r="F18" s="10">
        <v>159639060</v>
      </c>
      <c r="G18" s="10">
        <v>4000526</v>
      </c>
      <c r="H18" s="10">
        <v>899913</v>
      </c>
      <c r="I18" s="10">
        <v>152078162</v>
      </c>
      <c r="J18" s="10">
        <v>2660459</v>
      </c>
      <c r="K18" s="10">
        <v>159639060</v>
      </c>
    </row>
    <row r="20" spans="1:11" ht="12.75">
      <c r="A20" s="1" t="s">
        <v>136</v>
      </c>
      <c r="B20" s="7">
        <f aca="true" t="shared" si="1" ref="B20:F21">B17/($F17/100)</f>
        <v>1.7721827689339396</v>
      </c>
      <c r="C20" s="7">
        <f t="shared" si="1"/>
        <v>94.85490588886545</v>
      </c>
      <c r="D20" s="7">
        <f t="shared" si="1"/>
        <v>1.6601220474749931</v>
      </c>
      <c r="E20" s="7">
        <f t="shared" si="1"/>
        <v>1.7127892947256302</v>
      </c>
      <c r="F20" s="7">
        <f t="shared" si="1"/>
        <v>100</v>
      </c>
      <c r="G20" s="7">
        <f aca="true" t="shared" si="2" ref="G20:K21">G17/($K17/100)</f>
        <v>2.601682550041172</v>
      </c>
      <c r="H20" s="7">
        <f t="shared" si="2"/>
        <v>0.4949291538379891</v>
      </c>
      <c r="I20" s="7">
        <f t="shared" si="2"/>
        <v>94.99416625195414</v>
      </c>
      <c r="J20" s="7">
        <f t="shared" si="2"/>
        <v>1.9092220441667012</v>
      </c>
      <c r="K20" s="7">
        <f t="shared" si="2"/>
        <v>100</v>
      </c>
    </row>
    <row r="21" spans="1:11" ht="12.75">
      <c r="A21" s="1" t="s">
        <v>137</v>
      </c>
      <c r="B21" s="7">
        <f t="shared" si="1"/>
        <v>1.7540049408960439</v>
      </c>
      <c r="C21" s="7">
        <f t="shared" si="1"/>
        <v>95.22428596109248</v>
      </c>
      <c r="D21" s="7">
        <f t="shared" si="1"/>
        <v>1.5935172757845102</v>
      </c>
      <c r="E21" s="7">
        <f t="shared" si="1"/>
        <v>1.4281918222269663</v>
      </c>
      <c r="F21" s="7">
        <f t="shared" si="1"/>
        <v>100</v>
      </c>
      <c r="G21" s="7">
        <f t="shared" si="2"/>
        <v>2.5059819319908296</v>
      </c>
      <c r="H21" s="7">
        <f t="shared" si="2"/>
        <v>0.5637173007658651</v>
      </c>
      <c r="I21" s="7">
        <f t="shared" si="2"/>
        <v>95.2637543718937</v>
      </c>
      <c r="J21" s="7">
        <f t="shared" si="2"/>
        <v>1.6665463953496091</v>
      </c>
      <c r="K21" s="7">
        <f t="shared" si="2"/>
        <v>100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4"/>
  <dimension ref="A1:K4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238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36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1517000</v>
      </c>
      <c r="C4" s="9">
        <v>1439000</v>
      </c>
      <c r="D4" s="9">
        <v>41000</v>
      </c>
      <c r="E4" s="9">
        <v>-1207000</v>
      </c>
      <c r="F4" s="9">
        <v>0</v>
      </c>
      <c r="G4" s="9">
        <v>-336000</v>
      </c>
      <c r="H4" s="9">
        <v>0</v>
      </c>
      <c r="I4" s="9">
        <v>-63000</v>
      </c>
    </row>
    <row r="5" spans="1:9" s="3" customFormat="1" ht="12" customHeight="1">
      <c r="A5" s="3" t="s">
        <v>148</v>
      </c>
      <c r="B5" s="9">
        <v>1451989</v>
      </c>
      <c r="C5" s="9">
        <v>1216322</v>
      </c>
      <c r="D5" s="9">
        <v>26292</v>
      </c>
      <c r="E5" s="9">
        <v>-1073557</v>
      </c>
      <c r="F5" s="9">
        <v>0</v>
      </c>
      <c r="G5" s="9">
        <v>-101998</v>
      </c>
      <c r="H5" s="9">
        <v>21929</v>
      </c>
      <c r="I5" s="9">
        <v>88988</v>
      </c>
    </row>
    <row r="6" spans="1:9" s="3" customFormat="1" ht="12" customHeight="1">
      <c r="A6" s="3" t="s">
        <v>149</v>
      </c>
      <c r="B6" s="9">
        <v>1331212</v>
      </c>
      <c r="C6" s="9">
        <v>1324548</v>
      </c>
      <c r="D6" s="9">
        <v>57000</v>
      </c>
      <c r="E6" s="9">
        <v>-1118131</v>
      </c>
      <c r="F6" s="9">
        <v>0</v>
      </c>
      <c r="G6" s="9">
        <v>-255939</v>
      </c>
      <c r="H6" s="9">
        <v>-25261</v>
      </c>
      <c r="I6" s="9">
        <v>-17783</v>
      </c>
    </row>
    <row r="7" spans="1:9" s="3" customFormat="1" ht="12" customHeight="1">
      <c r="A7" s="3" t="s">
        <v>236</v>
      </c>
      <c r="B7" s="9">
        <v>840866</v>
      </c>
      <c r="C7" s="9">
        <v>839418</v>
      </c>
      <c r="D7" s="9">
        <v>30238</v>
      </c>
      <c r="E7" s="9">
        <v>-694676</v>
      </c>
      <c r="F7" s="9">
        <v>0</v>
      </c>
      <c r="G7" s="9">
        <v>-58611</v>
      </c>
      <c r="H7" s="9">
        <v>0</v>
      </c>
      <c r="I7" s="9">
        <v>116369</v>
      </c>
    </row>
    <row r="8" spans="1:9" s="3" customFormat="1" ht="12" customHeight="1">
      <c r="A8" s="3" t="s">
        <v>193</v>
      </c>
      <c r="B8" s="9">
        <v>196564</v>
      </c>
      <c r="C8" s="9">
        <v>196556</v>
      </c>
      <c r="D8" s="9">
        <v>5428</v>
      </c>
      <c r="E8" s="9">
        <v>-230650</v>
      </c>
      <c r="F8" s="9">
        <v>0</v>
      </c>
      <c r="G8" s="9">
        <v>-52416</v>
      </c>
      <c r="H8" s="9">
        <v>0</v>
      </c>
      <c r="I8" s="9">
        <v>-81082</v>
      </c>
    </row>
    <row r="9" spans="1:9" s="3" customFormat="1" ht="12" customHeight="1">
      <c r="A9" s="3" t="s">
        <v>194</v>
      </c>
      <c r="B9" s="9">
        <v>151590</v>
      </c>
      <c r="C9" s="9">
        <v>150802</v>
      </c>
      <c r="D9" s="9">
        <v>10696</v>
      </c>
      <c r="E9" s="9">
        <v>-146713</v>
      </c>
      <c r="F9" s="9">
        <v>0</v>
      </c>
      <c r="G9" s="9">
        <v>-28395</v>
      </c>
      <c r="H9" s="9">
        <v>0</v>
      </c>
      <c r="I9" s="9">
        <v>-13610</v>
      </c>
    </row>
    <row r="10" spans="1:9" s="3" customFormat="1" ht="12" customHeight="1">
      <c r="A10" s="3" t="s">
        <v>154</v>
      </c>
      <c r="B10" s="9">
        <v>148377</v>
      </c>
      <c r="C10" s="9">
        <v>147541</v>
      </c>
      <c r="D10" s="9">
        <v>3133</v>
      </c>
      <c r="E10" s="9">
        <v>-126284</v>
      </c>
      <c r="F10" s="9">
        <v>0</v>
      </c>
      <c r="G10" s="9">
        <v>-38692</v>
      </c>
      <c r="H10" s="9">
        <v>0</v>
      </c>
      <c r="I10" s="9">
        <v>-14302</v>
      </c>
    </row>
    <row r="11" spans="1:9" s="3" customFormat="1" ht="12" customHeight="1">
      <c r="A11" s="3" t="s">
        <v>237</v>
      </c>
      <c r="B11" s="9">
        <v>137133</v>
      </c>
      <c r="C11" s="9">
        <v>137133</v>
      </c>
      <c r="D11" s="9">
        <v>4149</v>
      </c>
      <c r="E11" s="9">
        <v>-120366</v>
      </c>
      <c r="F11" s="9">
        <v>0</v>
      </c>
      <c r="G11" s="9">
        <v>-19590</v>
      </c>
      <c r="H11" s="9">
        <v>225</v>
      </c>
      <c r="I11" s="9">
        <v>1551</v>
      </c>
    </row>
    <row r="12" spans="1:9" s="3" customFormat="1" ht="12" customHeight="1">
      <c r="A12" s="3" t="s">
        <v>191</v>
      </c>
      <c r="B12" s="9">
        <v>135449</v>
      </c>
      <c r="C12" s="9">
        <v>134429</v>
      </c>
      <c r="D12" s="9">
        <v>2656</v>
      </c>
      <c r="E12" s="9">
        <v>-113035</v>
      </c>
      <c r="F12" s="9">
        <v>0</v>
      </c>
      <c r="G12" s="9">
        <v>-22479</v>
      </c>
      <c r="H12" s="9">
        <v>0</v>
      </c>
      <c r="I12" s="9">
        <v>1571</v>
      </c>
    </row>
    <row r="13" spans="1:9" s="3" customFormat="1" ht="12" customHeight="1">
      <c r="A13" s="3" t="s">
        <v>200</v>
      </c>
      <c r="B13" s="9">
        <v>133915</v>
      </c>
      <c r="C13" s="9">
        <v>132482</v>
      </c>
      <c r="D13" s="9">
        <v>3104</v>
      </c>
      <c r="E13" s="9">
        <v>-118590</v>
      </c>
      <c r="F13" s="9">
        <v>0</v>
      </c>
      <c r="G13" s="9">
        <v>-36284</v>
      </c>
      <c r="H13" s="9">
        <v>3673</v>
      </c>
      <c r="I13" s="9">
        <v>-15615</v>
      </c>
    </row>
    <row r="14" spans="1:9" s="3" customFormat="1" ht="12" customHeight="1">
      <c r="A14" s="3" t="s">
        <v>142</v>
      </c>
      <c r="B14" s="9">
        <v>120775</v>
      </c>
      <c r="C14" s="9">
        <v>122081</v>
      </c>
      <c r="D14" s="9">
        <v>3657</v>
      </c>
      <c r="E14" s="9">
        <v>-116867</v>
      </c>
      <c r="F14" s="9">
        <v>0</v>
      </c>
      <c r="G14" s="9">
        <v>-15372</v>
      </c>
      <c r="H14" s="9">
        <v>2862</v>
      </c>
      <c r="I14" s="9">
        <v>-3639</v>
      </c>
    </row>
    <row r="15" spans="1:9" s="3" customFormat="1" ht="12" customHeight="1">
      <c r="A15" s="3" t="s">
        <v>198</v>
      </c>
      <c r="B15" s="9">
        <v>113621</v>
      </c>
      <c r="C15" s="9">
        <v>113089</v>
      </c>
      <c r="D15" s="9">
        <v>8688</v>
      </c>
      <c r="E15" s="9">
        <v>-100096</v>
      </c>
      <c r="F15" s="9">
        <v>-29558</v>
      </c>
      <c r="G15" s="9">
        <v>-28521</v>
      </c>
      <c r="H15" s="9">
        <v>5292</v>
      </c>
      <c r="I15" s="9">
        <v>-31106</v>
      </c>
    </row>
    <row r="16" spans="1:9" s="3" customFormat="1" ht="12" customHeight="1">
      <c r="A16" s="3" t="s">
        <v>199</v>
      </c>
      <c r="B16" s="9">
        <v>97553</v>
      </c>
      <c r="C16" s="9">
        <v>95949</v>
      </c>
      <c r="D16" s="9">
        <v>4432</v>
      </c>
      <c r="E16" s="9">
        <v>-80964</v>
      </c>
      <c r="F16" s="9">
        <v>-15281</v>
      </c>
      <c r="G16" s="9">
        <v>-20904</v>
      </c>
      <c r="H16" s="9">
        <v>4463</v>
      </c>
      <c r="I16" s="9">
        <v>-12305</v>
      </c>
    </row>
    <row r="17" spans="1:9" s="3" customFormat="1" ht="12" customHeight="1">
      <c r="A17" s="3" t="s">
        <v>196</v>
      </c>
      <c r="B17" s="9">
        <v>96650</v>
      </c>
      <c r="C17" s="9">
        <v>96648</v>
      </c>
      <c r="D17" s="9">
        <v>2433</v>
      </c>
      <c r="E17" s="9">
        <v>-90801</v>
      </c>
      <c r="F17" s="9">
        <v>0</v>
      </c>
      <c r="G17" s="9">
        <v>-17041</v>
      </c>
      <c r="H17" s="9">
        <v>0</v>
      </c>
      <c r="I17" s="9">
        <v>-8761</v>
      </c>
    </row>
    <row r="18" spans="1:9" s="3" customFormat="1" ht="12" customHeight="1">
      <c r="A18" s="3" t="s">
        <v>195</v>
      </c>
      <c r="B18" s="9">
        <v>85645</v>
      </c>
      <c r="C18" s="9">
        <v>84936</v>
      </c>
      <c r="D18" s="9">
        <v>10453</v>
      </c>
      <c r="E18" s="9">
        <v>-73597</v>
      </c>
      <c r="F18" s="9">
        <v>0</v>
      </c>
      <c r="G18" s="9">
        <v>-15460</v>
      </c>
      <c r="H18" s="9">
        <v>0</v>
      </c>
      <c r="I18" s="9">
        <v>6332</v>
      </c>
    </row>
    <row r="19" spans="1:9" s="3" customFormat="1" ht="12" customHeight="1">
      <c r="A19" s="3" t="s">
        <v>197</v>
      </c>
      <c r="B19" s="9">
        <v>79400</v>
      </c>
      <c r="C19" s="9">
        <v>78600</v>
      </c>
      <c r="D19" s="9">
        <v>7222</v>
      </c>
      <c r="E19" s="9">
        <v>-70406</v>
      </c>
      <c r="F19" s="9">
        <v>0</v>
      </c>
      <c r="G19" s="9">
        <v>-18143</v>
      </c>
      <c r="H19" s="9">
        <v>4830</v>
      </c>
      <c r="I19" s="9">
        <v>2103</v>
      </c>
    </row>
    <row r="20" spans="1:9" s="3" customFormat="1" ht="12" customHeight="1">
      <c r="A20" s="3" t="s">
        <v>169</v>
      </c>
      <c r="B20" s="9">
        <v>71885</v>
      </c>
      <c r="C20" s="9">
        <v>18139</v>
      </c>
      <c r="D20" s="9">
        <v>1317</v>
      </c>
      <c r="E20" s="9">
        <v>-13942</v>
      </c>
      <c r="F20" s="9">
        <v>0</v>
      </c>
      <c r="G20" s="9">
        <v>-2262</v>
      </c>
      <c r="H20" s="9">
        <v>0</v>
      </c>
      <c r="I20" s="9">
        <v>3252</v>
      </c>
    </row>
    <row r="21" spans="1:9" s="3" customFormat="1" ht="12" customHeight="1">
      <c r="A21" s="3" t="s">
        <v>203</v>
      </c>
      <c r="B21" s="9">
        <v>62705</v>
      </c>
      <c r="C21" s="9">
        <v>62273</v>
      </c>
      <c r="D21" s="9">
        <v>1464</v>
      </c>
      <c r="E21" s="9">
        <v>-55651</v>
      </c>
      <c r="F21" s="9">
        <v>-7755</v>
      </c>
      <c r="G21" s="9">
        <v>-16797</v>
      </c>
      <c r="H21" s="9">
        <v>0</v>
      </c>
      <c r="I21" s="9">
        <v>-16466</v>
      </c>
    </row>
    <row r="22" spans="1:9" s="3" customFormat="1" ht="12" customHeight="1">
      <c r="A22" s="3" t="s">
        <v>202</v>
      </c>
      <c r="B22" s="9">
        <v>61042</v>
      </c>
      <c r="C22" s="9">
        <v>60205</v>
      </c>
      <c r="D22" s="9">
        <v>4277</v>
      </c>
      <c r="E22" s="9">
        <v>-47201</v>
      </c>
      <c r="F22" s="9">
        <v>0</v>
      </c>
      <c r="G22" s="9">
        <v>-17898</v>
      </c>
      <c r="H22" s="9">
        <v>0</v>
      </c>
      <c r="I22" s="9">
        <v>-617</v>
      </c>
    </row>
    <row r="23" spans="1:9" s="3" customFormat="1" ht="12" customHeight="1">
      <c r="A23" s="3" t="s">
        <v>201</v>
      </c>
      <c r="B23" s="9">
        <v>53311</v>
      </c>
      <c r="C23" s="9">
        <v>52773</v>
      </c>
      <c r="D23" s="9">
        <v>1193</v>
      </c>
      <c r="E23" s="9">
        <v>-43362</v>
      </c>
      <c r="F23" s="9">
        <v>0</v>
      </c>
      <c r="G23" s="9">
        <v>-6881</v>
      </c>
      <c r="H23" s="9">
        <v>771</v>
      </c>
      <c r="I23" s="9">
        <v>4494</v>
      </c>
    </row>
    <row r="24" spans="1:9" s="3" customFormat="1" ht="12" customHeight="1">
      <c r="A24" s="3" t="s">
        <v>207</v>
      </c>
      <c r="B24" s="9">
        <v>50369</v>
      </c>
      <c r="C24" s="9">
        <v>50000</v>
      </c>
      <c r="D24" s="9">
        <v>1223</v>
      </c>
      <c r="E24" s="9">
        <v>-35655</v>
      </c>
      <c r="F24" s="9">
        <v>-107</v>
      </c>
      <c r="G24" s="9">
        <v>-12188</v>
      </c>
      <c r="H24" s="9">
        <v>127</v>
      </c>
      <c r="I24" s="9">
        <v>3400</v>
      </c>
    </row>
    <row r="25" spans="1:9" s="3" customFormat="1" ht="12" customHeight="1">
      <c r="A25" s="3" t="s">
        <v>211</v>
      </c>
      <c r="B25" s="9">
        <v>49854</v>
      </c>
      <c r="C25" s="9">
        <v>49351</v>
      </c>
      <c r="D25" s="9">
        <v>1283</v>
      </c>
      <c r="E25" s="9">
        <v>-36576</v>
      </c>
      <c r="F25" s="9">
        <v>0</v>
      </c>
      <c r="G25" s="9">
        <v>-14667</v>
      </c>
      <c r="H25" s="9">
        <v>0</v>
      </c>
      <c r="I25" s="9">
        <v>-609</v>
      </c>
    </row>
    <row r="26" spans="1:9" s="3" customFormat="1" ht="12" customHeight="1">
      <c r="A26" s="3" t="s">
        <v>206</v>
      </c>
      <c r="B26" s="9">
        <v>48770</v>
      </c>
      <c r="C26" s="9">
        <v>48256</v>
      </c>
      <c r="D26" s="9">
        <v>3789</v>
      </c>
      <c r="E26" s="9">
        <v>-48483</v>
      </c>
      <c r="F26" s="9">
        <v>0</v>
      </c>
      <c r="G26" s="9">
        <v>-12980</v>
      </c>
      <c r="H26" s="9">
        <v>0</v>
      </c>
      <c r="I26" s="9">
        <v>-9418</v>
      </c>
    </row>
    <row r="27" spans="1:9" s="3" customFormat="1" ht="12" customHeight="1">
      <c r="A27" s="3" t="s">
        <v>205</v>
      </c>
      <c r="B27" s="9">
        <v>48756</v>
      </c>
      <c r="C27" s="9">
        <v>48573</v>
      </c>
      <c r="D27" s="9">
        <v>1298</v>
      </c>
      <c r="E27" s="9">
        <v>-49250</v>
      </c>
      <c r="F27" s="9">
        <v>1403</v>
      </c>
      <c r="G27" s="9">
        <v>-6997</v>
      </c>
      <c r="H27" s="9">
        <v>0</v>
      </c>
      <c r="I27" s="9">
        <v>-4973</v>
      </c>
    </row>
    <row r="28" spans="1:9" s="3" customFormat="1" ht="12" customHeight="1">
      <c r="A28" s="3" t="s">
        <v>161</v>
      </c>
      <c r="B28" s="9">
        <v>48615</v>
      </c>
      <c r="C28" s="9">
        <v>49031</v>
      </c>
      <c r="D28" s="9">
        <v>239</v>
      </c>
      <c r="E28" s="9">
        <v>-1445</v>
      </c>
      <c r="F28" s="9">
        <v>0</v>
      </c>
      <c r="G28" s="9">
        <v>-8889</v>
      </c>
      <c r="H28" s="9">
        <v>0</v>
      </c>
      <c r="I28" s="9">
        <v>38936</v>
      </c>
    </row>
    <row r="29" spans="1:9" s="3" customFormat="1" ht="12" customHeight="1">
      <c r="A29" s="3" t="s">
        <v>204</v>
      </c>
      <c r="B29" s="9">
        <v>46186</v>
      </c>
      <c r="C29" s="9">
        <v>45731</v>
      </c>
      <c r="D29" s="9">
        <v>3722</v>
      </c>
      <c r="E29" s="9">
        <v>-43852</v>
      </c>
      <c r="F29" s="9">
        <v>0</v>
      </c>
      <c r="G29" s="9">
        <v>-6880</v>
      </c>
      <c r="H29" s="9">
        <v>1858</v>
      </c>
      <c r="I29" s="9">
        <v>579</v>
      </c>
    </row>
    <row r="30" spans="1:9" s="3" customFormat="1" ht="12" customHeight="1">
      <c r="A30" s="3" t="s">
        <v>209</v>
      </c>
      <c r="B30" s="9">
        <v>44156</v>
      </c>
      <c r="C30" s="9">
        <v>43726</v>
      </c>
      <c r="D30" s="9">
        <v>4214</v>
      </c>
      <c r="E30" s="9">
        <v>-35217</v>
      </c>
      <c r="F30" s="9">
        <v>0</v>
      </c>
      <c r="G30" s="9">
        <v>-12921</v>
      </c>
      <c r="H30" s="9">
        <v>0</v>
      </c>
      <c r="I30" s="9">
        <v>-198</v>
      </c>
    </row>
    <row r="31" spans="1:9" s="3" customFormat="1" ht="12" customHeight="1">
      <c r="A31" s="3" t="s">
        <v>151</v>
      </c>
      <c r="B31" s="9">
        <v>40721</v>
      </c>
      <c r="C31" s="9">
        <v>7088</v>
      </c>
      <c r="D31" s="9">
        <v>1034</v>
      </c>
      <c r="E31" s="9">
        <v>-8481</v>
      </c>
      <c r="F31" s="9">
        <v>0</v>
      </c>
      <c r="G31" s="9">
        <v>-3498</v>
      </c>
      <c r="H31" s="9">
        <v>0</v>
      </c>
      <c r="I31" s="9">
        <v>-3857</v>
      </c>
    </row>
    <row r="32" spans="1:9" s="3" customFormat="1" ht="12" customHeight="1">
      <c r="A32" s="3" t="s">
        <v>208</v>
      </c>
      <c r="B32" s="9">
        <v>37202</v>
      </c>
      <c r="C32" s="9">
        <v>37202</v>
      </c>
      <c r="D32" s="9">
        <v>864</v>
      </c>
      <c r="E32" s="9">
        <v>-37621</v>
      </c>
      <c r="F32" s="9">
        <v>0</v>
      </c>
      <c r="G32" s="9">
        <v>-7379</v>
      </c>
      <c r="H32" s="9">
        <v>0</v>
      </c>
      <c r="I32" s="9">
        <v>-6934</v>
      </c>
    </row>
    <row r="33" spans="1:9" s="3" customFormat="1" ht="12" customHeight="1">
      <c r="A33" s="3" t="s">
        <v>210</v>
      </c>
      <c r="B33" s="9">
        <v>36804</v>
      </c>
      <c r="C33" s="9">
        <v>36133</v>
      </c>
      <c r="D33" s="9">
        <v>1341</v>
      </c>
      <c r="E33" s="9">
        <v>-36546</v>
      </c>
      <c r="F33" s="9">
        <v>0</v>
      </c>
      <c r="G33" s="9">
        <v>-8771</v>
      </c>
      <c r="H33" s="9">
        <v>0</v>
      </c>
      <c r="I33" s="9">
        <v>-7843</v>
      </c>
    </row>
    <row r="34" spans="1:9" s="3" customFormat="1" ht="12" customHeight="1">
      <c r="A34" s="3" t="s">
        <v>212</v>
      </c>
      <c r="B34" s="9">
        <v>33497</v>
      </c>
      <c r="C34" s="9">
        <v>33221</v>
      </c>
      <c r="D34" s="9">
        <v>607</v>
      </c>
      <c r="E34" s="9">
        <v>-29026</v>
      </c>
      <c r="F34" s="9">
        <v>0</v>
      </c>
      <c r="G34" s="9">
        <v>-7500</v>
      </c>
      <c r="H34" s="9">
        <v>0</v>
      </c>
      <c r="I34" s="9">
        <v>-2698</v>
      </c>
    </row>
    <row r="35" spans="1:9" s="3" customFormat="1" ht="12" customHeight="1">
      <c r="A35" s="3" t="s">
        <v>216</v>
      </c>
      <c r="B35" s="9">
        <v>22218</v>
      </c>
      <c r="C35" s="9">
        <v>21886</v>
      </c>
      <c r="D35" s="9">
        <v>1836</v>
      </c>
      <c r="E35" s="9">
        <v>-19369</v>
      </c>
      <c r="F35" s="9">
        <v>0</v>
      </c>
      <c r="G35" s="9">
        <v>-2436</v>
      </c>
      <c r="H35" s="9">
        <v>1619</v>
      </c>
      <c r="I35" s="9">
        <v>3536</v>
      </c>
    </row>
    <row r="36" spans="1:9" s="3" customFormat="1" ht="12" customHeight="1">
      <c r="A36" s="3" t="s">
        <v>215</v>
      </c>
      <c r="B36" s="9">
        <v>21290</v>
      </c>
      <c r="C36" s="9">
        <v>21103</v>
      </c>
      <c r="D36" s="9">
        <v>1700</v>
      </c>
      <c r="E36" s="9">
        <v>-17530</v>
      </c>
      <c r="F36" s="9">
        <v>0</v>
      </c>
      <c r="G36" s="9">
        <v>-5009</v>
      </c>
      <c r="H36" s="9">
        <v>0</v>
      </c>
      <c r="I36" s="9">
        <v>264</v>
      </c>
    </row>
    <row r="37" spans="1:9" s="3" customFormat="1" ht="12" customHeight="1">
      <c r="A37" s="3" t="s">
        <v>213</v>
      </c>
      <c r="B37" s="9">
        <v>21274</v>
      </c>
      <c r="C37" s="9">
        <v>21207</v>
      </c>
      <c r="D37" s="9">
        <v>2128</v>
      </c>
      <c r="E37" s="9">
        <v>-20897</v>
      </c>
      <c r="F37" s="9">
        <v>0</v>
      </c>
      <c r="G37" s="9">
        <v>-6552</v>
      </c>
      <c r="H37" s="9">
        <v>0</v>
      </c>
      <c r="I37" s="9">
        <v>-4114</v>
      </c>
    </row>
    <row r="38" spans="1:9" s="3" customFormat="1" ht="12" customHeight="1">
      <c r="A38" s="3" t="s">
        <v>214</v>
      </c>
      <c r="B38" s="9">
        <v>12035</v>
      </c>
      <c r="C38" s="9">
        <v>12033</v>
      </c>
      <c r="D38" s="9">
        <v>310</v>
      </c>
      <c r="E38" s="9">
        <v>-9404</v>
      </c>
      <c r="F38" s="9">
        <v>0</v>
      </c>
      <c r="G38" s="9">
        <v>-2454</v>
      </c>
      <c r="H38" s="9">
        <v>14</v>
      </c>
      <c r="I38" s="9">
        <v>499</v>
      </c>
    </row>
    <row r="39" spans="1:9" s="3" customFormat="1" ht="12" customHeight="1">
      <c r="A39" s="3" t="s">
        <v>158</v>
      </c>
      <c r="B39" s="9">
        <v>7084</v>
      </c>
      <c r="C39" s="9">
        <v>4659</v>
      </c>
      <c r="D39" s="9">
        <v>312</v>
      </c>
      <c r="E39" s="9">
        <v>-3771</v>
      </c>
      <c r="F39" s="9">
        <v>-593</v>
      </c>
      <c r="G39" s="9">
        <v>-949</v>
      </c>
      <c r="H39" s="9">
        <v>0</v>
      </c>
      <c r="I39" s="9">
        <v>-342</v>
      </c>
    </row>
    <row r="40" spans="1:9" s="3" customFormat="1" ht="12" customHeight="1">
      <c r="A40" s="3" t="s">
        <v>239</v>
      </c>
      <c r="B40" s="9">
        <v>4997</v>
      </c>
      <c r="C40" s="9">
        <v>4997</v>
      </c>
      <c r="D40" s="9">
        <v>268</v>
      </c>
      <c r="E40" s="9">
        <v>-2880</v>
      </c>
      <c r="F40" s="9">
        <v>0</v>
      </c>
      <c r="G40" s="9">
        <v>-858</v>
      </c>
      <c r="H40" s="9">
        <v>0</v>
      </c>
      <c r="I40" s="9">
        <v>1527</v>
      </c>
    </row>
    <row r="41" spans="1:9" s="3" customFormat="1" ht="12" customHeight="1">
      <c r="A41" s="3" t="s">
        <v>143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370559</v>
      </c>
      <c r="I41" s="9">
        <v>370559</v>
      </c>
    </row>
    <row r="42" spans="1:9" s="3" customFormat="1" ht="12.75">
      <c r="A42" s="2"/>
      <c r="B42" s="9"/>
      <c r="C42" s="9"/>
      <c r="D42" s="9"/>
      <c r="E42" s="9"/>
      <c r="F42" s="9"/>
      <c r="G42" s="9"/>
      <c r="H42" s="9"/>
      <c r="I42" s="9"/>
    </row>
    <row r="43" spans="1:9" ht="12.75">
      <c r="A43" s="3" t="s">
        <v>139</v>
      </c>
      <c r="B43" s="9">
        <f aca="true" t="shared" si="0" ref="B43:I43">SUM(B4:B42)</f>
        <v>7460510</v>
      </c>
      <c r="C43" s="9">
        <f t="shared" si="0"/>
        <v>7037121</v>
      </c>
      <c r="D43" s="9">
        <f t="shared" si="0"/>
        <v>255000</v>
      </c>
      <c r="E43" s="9">
        <f t="shared" si="0"/>
        <v>-6077892</v>
      </c>
      <c r="F43" s="9">
        <f t="shared" si="0"/>
        <v>-51891</v>
      </c>
      <c r="G43" s="9">
        <f t="shared" si="0"/>
        <v>-1230611</v>
      </c>
      <c r="H43" s="9">
        <f t="shared" si="0"/>
        <v>392961</v>
      </c>
      <c r="I43" s="9">
        <f t="shared" si="0"/>
        <v>324688</v>
      </c>
    </row>
    <row r="44" spans="1:9" ht="12.75">
      <c r="A44" s="1" t="s">
        <v>140</v>
      </c>
      <c r="B44" s="10">
        <v>6094659</v>
      </c>
      <c r="C44" s="10">
        <v>5665457</v>
      </c>
      <c r="D44" s="10">
        <v>255085</v>
      </c>
      <c r="E44" s="10">
        <v>-4961695</v>
      </c>
      <c r="F44" s="10">
        <v>-98567</v>
      </c>
      <c r="G44" s="10">
        <v>-1221972</v>
      </c>
      <c r="H44" s="10">
        <v>4398</v>
      </c>
      <c r="I44" s="10">
        <v>-357294</v>
      </c>
    </row>
    <row r="46" spans="1:9" ht="12.75">
      <c r="A46" s="1" t="s">
        <v>136</v>
      </c>
      <c r="B46" s="7">
        <f aca="true" t="shared" si="1" ref="B46:I47">B43/($C43/100)</f>
        <v>106.01650873986677</v>
      </c>
      <c r="C46" s="7">
        <f t="shared" si="1"/>
        <v>99.99999999999999</v>
      </c>
      <c r="D46" s="7">
        <f t="shared" si="1"/>
        <v>3.623640974767948</v>
      </c>
      <c r="E46" s="7">
        <f t="shared" si="1"/>
        <v>-86.36901369182084</v>
      </c>
      <c r="F46" s="7">
        <f t="shared" si="1"/>
        <v>-0.7373896228301318</v>
      </c>
      <c r="G46" s="7">
        <f t="shared" si="1"/>
        <v>-17.487421347451605</v>
      </c>
      <c r="H46" s="7">
        <f t="shared" si="1"/>
        <v>5.584116004257991</v>
      </c>
      <c r="I46" s="7">
        <f t="shared" si="1"/>
        <v>4.613932316923355</v>
      </c>
    </row>
    <row r="47" spans="1:9" ht="12.75">
      <c r="A47" s="1" t="s">
        <v>137</v>
      </c>
      <c r="B47" s="7">
        <f t="shared" si="1"/>
        <v>107.57577014528572</v>
      </c>
      <c r="C47" s="7">
        <f t="shared" si="1"/>
        <v>100</v>
      </c>
      <c r="D47" s="7">
        <f t="shared" si="1"/>
        <v>4.502461143028709</v>
      </c>
      <c r="E47" s="7">
        <f t="shared" si="1"/>
        <v>-87.57801886061442</v>
      </c>
      <c r="F47" s="7">
        <f t="shared" si="1"/>
        <v>-1.7397890408487788</v>
      </c>
      <c r="G47" s="7">
        <f t="shared" si="1"/>
        <v>-21.56881607256043</v>
      </c>
      <c r="H47" s="7">
        <f t="shared" si="1"/>
        <v>0.07762833607244747</v>
      </c>
      <c r="I47" s="7">
        <f t="shared" si="1"/>
        <v>-6.306534494922475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5"/>
  <dimension ref="A1:K1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240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39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241</v>
      </c>
      <c r="B4" s="9">
        <v>496465</v>
      </c>
      <c r="C4" s="9">
        <v>323174</v>
      </c>
      <c r="D4" s="9">
        <v>133738</v>
      </c>
      <c r="E4" s="9">
        <v>-312116</v>
      </c>
      <c r="F4" s="9">
        <v>0</v>
      </c>
      <c r="G4" s="9">
        <v>-68144</v>
      </c>
      <c r="H4" s="9">
        <v>27469</v>
      </c>
      <c r="I4" s="9">
        <v>104121</v>
      </c>
    </row>
    <row r="5" spans="1:9" s="3" customFormat="1" ht="12" customHeight="1">
      <c r="A5" s="3" t="s">
        <v>147</v>
      </c>
      <c r="B5" s="9">
        <v>53000</v>
      </c>
      <c r="C5" s="9">
        <v>50000</v>
      </c>
      <c r="D5" s="9">
        <v>8000</v>
      </c>
      <c r="E5" s="9">
        <v>-59000</v>
      </c>
      <c r="F5" s="9">
        <v>0</v>
      </c>
      <c r="G5" s="9">
        <v>-8000</v>
      </c>
      <c r="H5" s="9">
        <v>0</v>
      </c>
      <c r="I5" s="9">
        <v>-9000</v>
      </c>
    </row>
    <row r="6" spans="1:9" s="3" customFormat="1" ht="12" customHeight="1">
      <c r="A6" s="3" t="s">
        <v>142</v>
      </c>
      <c r="B6" s="9">
        <v>23945</v>
      </c>
      <c r="C6" s="9">
        <v>16219</v>
      </c>
      <c r="D6" s="9">
        <v>899</v>
      </c>
      <c r="E6" s="9">
        <v>-17320</v>
      </c>
      <c r="F6" s="9">
        <v>0</v>
      </c>
      <c r="G6" s="9">
        <v>-9847</v>
      </c>
      <c r="H6" s="9">
        <v>1833</v>
      </c>
      <c r="I6" s="9">
        <v>-8216</v>
      </c>
    </row>
    <row r="7" spans="1:9" s="3" customFormat="1" ht="12" customHeight="1">
      <c r="A7" s="3" t="s">
        <v>156</v>
      </c>
      <c r="B7" s="9">
        <v>20076</v>
      </c>
      <c r="C7" s="9">
        <v>9633</v>
      </c>
      <c r="D7" s="9">
        <v>32</v>
      </c>
      <c r="E7" s="9">
        <v>-563</v>
      </c>
      <c r="F7" s="9">
        <v>0</v>
      </c>
      <c r="G7" s="9">
        <v>407</v>
      </c>
      <c r="H7" s="9">
        <v>0</v>
      </c>
      <c r="I7" s="9">
        <v>9509</v>
      </c>
    </row>
    <row r="8" spans="1:9" s="3" customFormat="1" ht="12" customHeight="1">
      <c r="A8" s="3" t="s">
        <v>151</v>
      </c>
      <c r="B8" s="9">
        <v>18095</v>
      </c>
      <c r="C8" s="9">
        <v>1877</v>
      </c>
      <c r="D8" s="9">
        <v>1114</v>
      </c>
      <c r="E8" s="9">
        <v>-3768</v>
      </c>
      <c r="F8" s="9">
        <v>0</v>
      </c>
      <c r="G8" s="9">
        <v>-3106</v>
      </c>
      <c r="H8" s="9">
        <v>0</v>
      </c>
      <c r="I8" s="9">
        <v>-3883</v>
      </c>
    </row>
    <row r="9" spans="1:9" s="3" customFormat="1" ht="12" customHeight="1">
      <c r="A9" s="3" t="s">
        <v>148</v>
      </c>
      <c r="B9" s="9">
        <v>7360</v>
      </c>
      <c r="C9" s="9">
        <v>5253</v>
      </c>
      <c r="D9" s="9">
        <v>217</v>
      </c>
      <c r="E9" s="9">
        <v>-1890</v>
      </c>
      <c r="F9" s="9">
        <v>0</v>
      </c>
      <c r="G9" s="9">
        <v>0</v>
      </c>
      <c r="H9" s="9">
        <v>509</v>
      </c>
      <c r="I9" s="9">
        <v>4089</v>
      </c>
    </row>
    <row r="10" spans="1:9" s="3" customFormat="1" ht="12" customHeight="1">
      <c r="A10" s="3" t="s">
        <v>149</v>
      </c>
      <c r="B10" s="9">
        <v>314</v>
      </c>
      <c r="C10" s="9">
        <v>314</v>
      </c>
      <c r="D10" s="9">
        <v>0</v>
      </c>
      <c r="E10" s="9">
        <v>-1900</v>
      </c>
      <c r="F10" s="9">
        <v>0</v>
      </c>
      <c r="G10" s="9">
        <v>0</v>
      </c>
      <c r="H10" s="9">
        <v>0</v>
      </c>
      <c r="I10" s="9">
        <v>-1586</v>
      </c>
    </row>
    <row r="11" spans="1:9" s="3" customFormat="1" ht="12" customHeight="1">
      <c r="A11" s="3" t="s">
        <v>161</v>
      </c>
      <c r="B11" s="9">
        <v>0</v>
      </c>
      <c r="C11" s="9">
        <v>0</v>
      </c>
      <c r="D11" s="9">
        <v>0</v>
      </c>
      <c r="E11" s="9">
        <v>-211</v>
      </c>
      <c r="F11" s="9">
        <v>0</v>
      </c>
      <c r="G11" s="9">
        <v>0</v>
      </c>
      <c r="H11" s="9">
        <v>0</v>
      </c>
      <c r="I11" s="9">
        <v>-211</v>
      </c>
    </row>
    <row r="12" spans="1:9" s="3" customFormat="1" ht="12" customHeight="1">
      <c r="A12" s="3" t="s">
        <v>143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13495</v>
      </c>
      <c r="I12" s="9">
        <v>13495</v>
      </c>
    </row>
    <row r="13" spans="1:9" s="3" customFormat="1" ht="12.75">
      <c r="A13" s="2"/>
      <c r="B13" s="9"/>
      <c r="C13" s="9"/>
      <c r="D13" s="9"/>
      <c r="E13" s="9"/>
      <c r="F13" s="9"/>
      <c r="G13" s="9"/>
      <c r="H13" s="9"/>
      <c r="I13" s="9"/>
    </row>
    <row r="14" spans="1:9" ht="12.75">
      <c r="A14" s="3" t="s">
        <v>139</v>
      </c>
      <c r="B14" s="9">
        <f aca="true" t="shared" si="0" ref="B14:I14">SUM(B4:B13)</f>
        <v>619255</v>
      </c>
      <c r="C14" s="9">
        <f t="shared" si="0"/>
        <v>406470</v>
      </c>
      <c r="D14" s="9">
        <f t="shared" si="0"/>
        <v>144000</v>
      </c>
      <c r="E14" s="9">
        <f t="shared" si="0"/>
        <v>-396768</v>
      </c>
      <c r="F14" s="9">
        <f t="shared" si="0"/>
        <v>0</v>
      </c>
      <c r="G14" s="9">
        <f t="shared" si="0"/>
        <v>-88690</v>
      </c>
      <c r="H14" s="9">
        <f t="shared" si="0"/>
        <v>43306</v>
      </c>
      <c r="I14" s="9">
        <f t="shared" si="0"/>
        <v>108318</v>
      </c>
    </row>
    <row r="15" spans="1:9" ht="12.75">
      <c r="A15" s="1" t="s">
        <v>140</v>
      </c>
      <c r="B15" s="10">
        <v>593947</v>
      </c>
      <c r="C15" s="10">
        <v>312561</v>
      </c>
      <c r="D15" s="10">
        <v>26726</v>
      </c>
      <c r="E15" s="10">
        <v>-387139</v>
      </c>
      <c r="F15" s="10">
        <v>0</v>
      </c>
      <c r="G15" s="10">
        <v>-82052</v>
      </c>
      <c r="H15" s="10">
        <v>17</v>
      </c>
      <c r="I15" s="10">
        <v>-129887</v>
      </c>
    </row>
    <row r="17" spans="1:9" ht="12.75">
      <c r="A17" s="1" t="s">
        <v>136</v>
      </c>
      <c r="B17" s="7">
        <f aca="true" t="shared" si="1" ref="B17:I18">B14/($C14/100)</f>
        <v>152.3494968878392</v>
      </c>
      <c r="C17" s="7">
        <f t="shared" si="1"/>
        <v>100</v>
      </c>
      <c r="D17" s="7">
        <f t="shared" si="1"/>
        <v>35.42696877998377</v>
      </c>
      <c r="E17" s="7">
        <f t="shared" si="1"/>
        <v>-97.6131079784486</v>
      </c>
      <c r="F17" s="7">
        <f t="shared" si="1"/>
        <v>0</v>
      </c>
      <c r="G17" s="7">
        <f t="shared" si="1"/>
        <v>-21.819568479838612</v>
      </c>
      <c r="H17" s="7">
        <f t="shared" si="1"/>
        <v>10.654168819347062</v>
      </c>
      <c r="I17" s="7">
        <f t="shared" si="1"/>
        <v>26.648461141043622</v>
      </c>
    </row>
    <row r="18" spans="1:9" ht="12.75">
      <c r="A18" s="1" t="s">
        <v>137</v>
      </c>
      <c r="B18" s="7">
        <f t="shared" si="1"/>
        <v>190.02594693515826</v>
      </c>
      <c r="C18" s="7">
        <f t="shared" si="1"/>
        <v>100</v>
      </c>
      <c r="D18" s="7">
        <f t="shared" si="1"/>
        <v>8.550650912941794</v>
      </c>
      <c r="E18" s="7">
        <f t="shared" si="1"/>
        <v>-123.86030246895805</v>
      </c>
      <c r="F18" s="7">
        <f t="shared" si="1"/>
        <v>0</v>
      </c>
      <c r="G18" s="7">
        <f t="shared" si="1"/>
        <v>-26.25151570413455</v>
      </c>
      <c r="H18" s="7">
        <f t="shared" si="1"/>
        <v>0.005438938319240084</v>
      </c>
      <c r="I18" s="7">
        <f t="shared" si="1"/>
        <v>-41.55572832183158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6"/>
  <dimension ref="A1:K1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242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38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151</v>
      </c>
      <c r="B4" s="9">
        <v>12939</v>
      </c>
      <c r="C4" s="9">
        <v>2470</v>
      </c>
      <c r="D4" s="9">
        <v>-178</v>
      </c>
      <c r="E4" s="9">
        <v>-2856</v>
      </c>
      <c r="F4" s="9">
        <v>0</v>
      </c>
      <c r="G4" s="9">
        <v>-2523</v>
      </c>
      <c r="H4" s="9">
        <v>0</v>
      </c>
      <c r="I4" s="9">
        <v>-3087</v>
      </c>
    </row>
    <row r="5" spans="1:9" s="3" customFormat="1" ht="12" customHeight="1">
      <c r="A5" s="3" t="s">
        <v>173</v>
      </c>
      <c r="B5" s="9">
        <v>3021</v>
      </c>
      <c r="C5" s="9">
        <v>543</v>
      </c>
      <c r="D5" s="9">
        <v>2002</v>
      </c>
      <c r="E5" s="9">
        <v>-894</v>
      </c>
      <c r="F5" s="9">
        <v>0</v>
      </c>
      <c r="G5" s="9">
        <v>-788</v>
      </c>
      <c r="H5" s="9">
        <v>2330</v>
      </c>
      <c r="I5" s="9">
        <v>3193</v>
      </c>
    </row>
    <row r="6" spans="1:9" s="3" customFormat="1" ht="12" customHeight="1">
      <c r="A6" s="3" t="s">
        <v>148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-2368</v>
      </c>
      <c r="H6" s="9">
        <v>0</v>
      </c>
      <c r="I6" s="9">
        <v>-2368</v>
      </c>
    </row>
    <row r="7" spans="1:9" s="3" customFormat="1" ht="12" customHeight="1">
      <c r="A7" s="3" t="s">
        <v>161</v>
      </c>
      <c r="B7" s="9">
        <v>0</v>
      </c>
      <c r="C7" s="9">
        <v>0</v>
      </c>
      <c r="D7" s="9">
        <v>0</v>
      </c>
      <c r="E7" s="9">
        <v>207</v>
      </c>
      <c r="F7" s="9">
        <v>0</v>
      </c>
      <c r="G7" s="9">
        <v>0</v>
      </c>
      <c r="H7" s="9">
        <v>0</v>
      </c>
      <c r="I7" s="9">
        <v>207</v>
      </c>
    </row>
    <row r="8" spans="1:9" s="3" customFormat="1" ht="12" customHeight="1">
      <c r="A8" s="3" t="s">
        <v>143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13859</v>
      </c>
      <c r="I8" s="9">
        <v>13859</v>
      </c>
    </row>
    <row r="9" spans="1:9" s="3" customFormat="1" ht="12" customHeight="1">
      <c r="A9" s="3" t="s">
        <v>149</v>
      </c>
      <c r="B9" s="9">
        <v>0</v>
      </c>
      <c r="C9" s="9">
        <v>0</v>
      </c>
      <c r="D9" s="9">
        <v>0</v>
      </c>
      <c r="E9" s="9">
        <v>-3</v>
      </c>
      <c r="F9" s="9">
        <v>0</v>
      </c>
      <c r="G9" s="9">
        <v>0</v>
      </c>
      <c r="H9" s="9">
        <v>0</v>
      </c>
      <c r="I9" s="9">
        <v>-3</v>
      </c>
    </row>
    <row r="10" spans="1:9" s="3" customFormat="1" ht="12" customHeight="1">
      <c r="A10" s="3" t="s">
        <v>142</v>
      </c>
      <c r="B10" s="9">
        <v>0</v>
      </c>
      <c r="C10" s="9">
        <v>0</v>
      </c>
      <c r="D10" s="9">
        <v>0</v>
      </c>
      <c r="E10" s="9">
        <v>-64</v>
      </c>
      <c r="F10" s="9">
        <v>0</v>
      </c>
      <c r="G10" s="9">
        <v>0</v>
      </c>
      <c r="H10" s="9">
        <v>0</v>
      </c>
      <c r="I10" s="9">
        <v>-64</v>
      </c>
    </row>
    <row r="11" spans="1:9" s="3" customFormat="1" ht="12.75">
      <c r="A11" s="2"/>
      <c r="B11" s="9"/>
      <c r="C11" s="9"/>
      <c r="D11" s="9"/>
      <c r="E11" s="9"/>
      <c r="F11" s="9"/>
      <c r="G11" s="9"/>
      <c r="H11" s="9"/>
      <c r="I11" s="9"/>
    </row>
    <row r="12" spans="1:9" ht="12.75">
      <c r="A12" s="3" t="s">
        <v>139</v>
      </c>
      <c r="B12" s="9">
        <f aca="true" t="shared" si="0" ref="B12:I12">SUM(B4:B11)</f>
        <v>15960</v>
      </c>
      <c r="C12" s="9">
        <f t="shared" si="0"/>
        <v>3013</v>
      </c>
      <c r="D12" s="9">
        <f t="shared" si="0"/>
        <v>1824</v>
      </c>
      <c r="E12" s="9">
        <f t="shared" si="0"/>
        <v>-3610</v>
      </c>
      <c r="F12" s="9">
        <f t="shared" si="0"/>
        <v>0</v>
      </c>
      <c r="G12" s="9">
        <f t="shared" si="0"/>
        <v>-5679</v>
      </c>
      <c r="H12" s="9">
        <f t="shared" si="0"/>
        <v>16189</v>
      </c>
      <c r="I12" s="9">
        <f t="shared" si="0"/>
        <v>11737</v>
      </c>
    </row>
    <row r="13" spans="1:9" ht="12.75">
      <c r="A13" s="1" t="s">
        <v>140</v>
      </c>
      <c r="B13" s="10">
        <v>12064</v>
      </c>
      <c r="C13" s="10">
        <v>3089</v>
      </c>
      <c r="D13" s="10">
        <v>1428</v>
      </c>
      <c r="E13" s="10">
        <v>-4930</v>
      </c>
      <c r="F13" s="10">
        <v>0</v>
      </c>
      <c r="G13" s="10">
        <v>-2613</v>
      </c>
      <c r="H13" s="10">
        <v>4380</v>
      </c>
      <c r="I13" s="10">
        <v>1355</v>
      </c>
    </row>
    <row r="15" spans="1:9" ht="12.75">
      <c r="A15" s="1" t="s">
        <v>136</v>
      </c>
      <c r="B15" s="7">
        <f aca="true" t="shared" si="1" ref="B15:I16">B12/($C12/100)</f>
        <v>529.7046133421838</v>
      </c>
      <c r="C15" s="7">
        <f t="shared" si="1"/>
        <v>100</v>
      </c>
      <c r="D15" s="7">
        <f t="shared" si="1"/>
        <v>60.537670096249585</v>
      </c>
      <c r="E15" s="7">
        <f t="shared" si="1"/>
        <v>-119.81413873216064</v>
      </c>
      <c r="F15" s="7">
        <f t="shared" si="1"/>
        <v>0</v>
      </c>
      <c r="G15" s="7">
        <f t="shared" si="1"/>
        <v>-188.48323929638235</v>
      </c>
      <c r="H15" s="7">
        <f t="shared" si="1"/>
        <v>537.3050116163292</v>
      </c>
      <c r="I15" s="7">
        <f t="shared" si="1"/>
        <v>389.54530368403584</v>
      </c>
    </row>
    <row r="16" spans="1:9" ht="12.75">
      <c r="A16" s="1" t="s">
        <v>137</v>
      </c>
      <c r="B16" s="7">
        <f t="shared" si="1"/>
        <v>390.54710262220783</v>
      </c>
      <c r="C16" s="7">
        <f t="shared" si="1"/>
        <v>100</v>
      </c>
      <c r="D16" s="7">
        <f t="shared" si="1"/>
        <v>46.22855292975073</v>
      </c>
      <c r="E16" s="7">
        <f t="shared" si="1"/>
        <v>-159.5985755908061</v>
      </c>
      <c r="F16" s="7">
        <f t="shared" si="1"/>
        <v>0</v>
      </c>
      <c r="G16" s="7">
        <f t="shared" si="1"/>
        <v>-84.59048235674976</v>
      </c>
      <c r="H16" s="7">
        <f t="shared" si="1"/>
        <v>141.79346066688248</v>
      </c>
      <c r="I16" s="7">
        <f t="shared" si="1"/>
        <v>43.865328585302684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7"/>
  <dimension ref="A1:K2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243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37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431000</v>
      </c>
      <c r="C4" s="9">
        <v>227000</v>
      </c>
      <c r="D4" s="9">
        <v>0</v>
      </c>
      <c r="E4" s="9">
        <v>-149000</v>
      </c>
      <c r="F4" s="9">
        <v>0</v>
      </c>
      <c r="G4" s="9">
        <v>-62000</v>
      </c>
      <c r="H4" s="9">
        <v>0</v>
      </c>
      <c r="I4" s="9">
        <v>16000</v>
      </c>
    </row>
    <row r="5" spans="1:9" s="3" customFormat="1" ht="12" customHeight="1">
      <c r="A5" s="3" t="s">
        <v>142</v>
      </c>
      <c r="B5" s="9">
        <v>107522</v>
      </c>
      <c r="C5" s="9">
        <v>77980</v>
      </c>
      <c r="D5" s="9">
        <v>4621</v>
      </c>
      <c r="E5" s="9">
        <v>-47455</v>
      </c>
      <c r="F5" s="9">
        <v>0</v>
      </c>
      <c r="G5" s="9">
        <v>-26210</v>
      </c>
      <c r="H5" s="9">
        <v>4878</v>
      </c>
      <c r="I5" s="9">
        <v>13814</v>
      </c>
    </row>
    <row r="6" spans="1:9" s="3" customFormat="1" ht="12" customHeight="1">
      <c r="A6" s="3" t="s">
        <v>149</v>
      </c>
      <c r="B6" s="9">
        <v>54780</v>
      </c>
      <c r="C6" s="9">
        <v>53147</v>
      </c>
      <c r="D6" s="9">
        <v>491</v>
      </c>
      <c r="E6" s="9">
        <v>-31222</v>
      </c>
      <c r="F6" s="9">
        <v>0</v>
      </c>
      <c r="G6" s="9">
        <v>-15413</v>
      </c>
      <c r="H6" s="9">
        <v>0</v>
      </c>
      <c r="I6" s="9">
        <v>7003</v>
      </c>
    </row>
    <row r="7" spans="1:9" s="3" customFormat="1" ht="12" customHeight="1">
      <c r="A7" s="3" t="s">
        <v>151</v>
      </c>
      <c r="B7" s="9">
        <v>33333</v>
      </c>
      <c r="C7" s="9">
        <v>7525</v>
      </c>
      <c r="D7" s="9">
        <v>493</v>
      </c>
      <c r="E7" s="9">
        <v>-10445</v>
      </c>
      <c r="F7" s="9">
        <v>0</v>
      </c>
      <c r="G7" s="9">
        <v>-8544</v>
      </c>
      <c r="H7" s="9">
        <v>0</v>
      </c>
      <c r="I7" s="9">
        <v>-10971</v>
      </c>
    </row>
    <row r="8" spans="1:9" s="3" customFormat="1" ht="12" customHeight="1">
      <c r="A8" s="3" t="s">
        <v>148</v>
      </c>
      <c r="B8" s="9">
        <v>29527</v>
      </c>
      <c r="C8" s="9">
        <v>28183</v>
      </c>
      <c r="D8" s="9">
        <v>490</v>
      </c>
      <c r="E8" s="9">
        <v>-16960</v>
      </c>
      <c r="F8" s="9">
        <v>0</v>
      </c>
      <c r="G8" s="9">
        <v>-5947</v>
      </c>
      <c r="H8" s="9">
        <v>1279</v>
      </c>
      <c r="I8" s="9">
        <v>7045</v>
      </c>
    </row>
    <row r="9" spans="1:9" s="3" customFormat="1" ht="12" customHeight="1">
      <c r="A9" s="3" t="s">
        <v>176</v>
      </c>
      <c r="B9" s="9">
        <v>5526</v>
      </c>
      <c r="C9" s="9">
        <v>5066</v>
      </c>
      <c r="D9" s="9">
        <v>211</v>
      </c>
      <c r="E9" s="9">
        <v>-176</v>
      </c>
      <c r="F9" s="9">
        <v>0</v>
      </c>
      <c r="G9" s="9">
        <v>-153</v>
      </c>
      <c r="H9" s="9">
        <v>0</v>
      </c>
      <c r="I9" s="9">
        <v>4948</v>
      </c>
    </row>
    <row r="10" spans="1:9" s="3" customFormat="1" ht="12" customHeight="1">
      <c r="A10" s="3" t="s">
        <v>152</v>
      </c>
      <c r="B10" s="9">
        <v>3510</v>
      </c>
      <c r="C10" s="9">
        <v>2415</v>
      </c>
      <c r="D10" s="9">
        <v>184</v>
      </c>
      <c r="E10" s="9">
        <v>-9821</v>
      </c>
      <c r="F10" s="9">
        <v>0</v>
      </c>
      <c r="G10" s="9">
        <v>-1309</v>
      </c>
      <c r="H10" s="9">
        <v>0</v>
      </c>
      <c r="I10" s="9">
        <v>-8531</v>
      </c>
    </row>
    <row r="11" spans="1:9" s="3" customFormat="1" ht="12" customHeight="1">
      <c r="A11" s="3" t="s">
        <v>173</v>
      </c>
      <c r="B11" s="9">
        <v>2806</v>
      </c>
      <c r="C11" s="9">
        <v>2518</v>
      </c>
      <c r="D11" s="9">
        <v>166</v>
      </c>
      <c r="E11" s="9">
        <v>-996</v>
      </c>
      <c r="F11" s="9">
        <v>0</v>
      </c>
      <c r="G11" s="9">
        <v>-455</v>
      </c>
      <c r="H11" s="9">
        <v>120</v>
      </c>
      <c r="I11" s="9">
        <v>1353</v>
      </c>
    </row>
    <row r="12" spans="1:9" s="3" customFormat="1" ht="12" customHeight="1">
      <c r="A12" s="3" t="s">
        <v>154</v>
      </c>
      <c r="B12" s="9">
        <v>1102</v>
      </c>
      <c r="C12" s="9">
        <v>1102</v>
      </c>
      <c r="D12" s="9">
        <v>20</v>
      </c>
      <c r="E12" s="9">
        <v>-2012</v>
      </c>
      <c r="F12" s="9">
        <v>0</v>
      </c>
      <c r="G12" s="9">
        <v>-177</v>
      </c>
      <c r="H12" s="9">
        <v>0</v>
      </c>
      <c r="I12" s="9">
        <v>-1067</v>
      </c>
    </row>
    <row r="13" spans="1:9" s="3" customFormat="1" ht="12" customHeight="1">
      <c r="A13" s="3" t="s">
        <v>177</v>
      </c>
      <c r="B13" s="9">
        <v>799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s="3" customFormat="1" ht="12" customHeight="1">
      <c r="A14" s="3" t="s">
        <v>161</v>
      </c>
      <c r="B14" s="9">
        <v>452</v>
      </c>
      <c r="C14" s="9">
        <v>452</v>
      </c>
      <c r="D14" s="9">
        <v>0</v>
      </c>
      <c r="E14" s="9">
        <v>69</v>
      </c>
      <c r="F14" s="9">
        <v>0</v>
      </c>
      <c r="G14" s="9">
        <v>0</v>
      </c>
      <c r="H14" s="9">
        <v>0</v>
      </c>
      <c r="I14" s="9">
        <v>521</v>
      </c>
    </row>
    <row r="15" spans="1:9" s="3" customFormat="1" ht="12" customHeight="1">
      <c r="A15" s="3" t="s">
        <v>166</v>
      </c>
      <c r="B15" s="9">
        <v>203</v>
      </c>
      <c r="C15" s="9">
        <v>203</v>
      </c>
      <c r="D15" s="9">
        <v>0</v>
      </c>
      <c r="E15" s="9">
        <v>-56</v>
      </c>
      <c r="F15" s="9">
        <v>0</v>
      </c>
      <c r="G15" s="9">
        <v>-19</v>
      </c>
      <c r="H15" s="9">
        <v>0</v>
      </c>
      <c r="I15" s="9">
        <v>128</v>
      </c>
    </row>
    <row r="16" spans="1:9" s="3" customFormat="1" ht="12" customHeight="1">
      <c r="A16" s="3" t="s">
        <v>158</v>
      </c>
      <c r="B16" s="9">
        <v>71</v>
      </c>
      <c r="C16" s="9">
        <v>46</v>
      </c>
      <c r="D16" s="9">
        <v>3</v>
      </c>
      <c r="E16" s="9">
        <v>-143</v>
      </c>
      <c r="F16" s="9">
        <v>0</v>
      </c>
      <c r="G16" s="9">
        <v>0</v>
      </c>
      <c r="H16" s="9">
        <v>-132</v>
      </c>
      <c r="I16" s="9">
        <v>-226</v>
      </c>
    </row>
    <row r="17" spans="1:9" s="3" customFormat="1" ht="12" customHeight="1">
      <c r="A17" s="3" t="s">
        <v>143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128019</v>
      </c>
      <c r="I17" s="9">
        <v>128019</v>
      </c>
    </row>
    <row r="18" spans="1:9" s="3" customFormat="1" ht="12.75">
      <c r="A18" s="2"/>
      <c r="B18" s="9"/>
      <c r="C18" s="9"/>
      <c r="D18" s="9"/>
      <c r="E18" s="9"/>
      <c r="F18" s="9"/>
      <c r="G18" s="9"/>
      <c r="H18" s="9"/>
      <c r="I18" s="9"/>
    </row>
    <row r="19" spans="1:9" ht="12.75">
      <c r="A19" s="3" t="s">
        <v>139</v>
      </c>
      <c r="B19" s="9">
        <f aca="true" t="shared" si="0" ref="B19:I19">SUM(B4:B18)</f>
        <v>670631</v>
      </c>
      <c r="C19" s="9">
        <f t="shared" si="0"/>
        <v>405637</v>
      </c>
      <c r="D19" s="9">
        <f t="shared" si="0"/>
        <v>6679</v>
      </c>
      <c r="E19" s="9">
        <f t="shared" si="0"/>
        <v>-268217</v>
      </c>
      <c r="F19" s="9">
        <f t="shared" si="0"/>
        <v>0</v>
      </c>
      <c r="G19" s="9">
        <f t="shared" si="0"/>
        <v>-120227</v>
      </c>
      <c r="H19" s="9">
        <f t="shared" si="0"/>
        <v>134164</v>
      </c>
      <c r="I19" s="9">
        <f t="shared" si="0"/>
        <v>158036</v>
      </c>
    </row>
    <row r="20" spans="1:9" ht="12.75">
      <c r="A20" s="1" t="s">
        <v>140</v>
      </c>
      <c r="B20" s="10">
        <v>586199</v>
      </c>
      <c r="C20" s="10">
        <v>423319</v>
      </c>
      <c r="D20" s="10">
        <v>9580</v>
      </c>
      <c r="E20" s="10">
        <v>-259297</v>
      </c>
      <c r="F20" s="10">
        <v>0</v>
      </c>
      <c r="G20" s="10">
        <v>-134035</v>
      </c>
      <c r="H20" s="10">
        <v>3784</v>
      </c>
      <c r="I20" s="10">
        <v>43352</v>
      </c>
    </row>
    <row r="22" spans="1:9" ht="12.75">
      <c r="A22" s="1" t="s">
        <v>136</v>
      </c>
      <c r="B22" s="7">
        <f aca="true" t="shared" si="1" ref="B22:I23">B19/($C19/100)</f>
        <v>165.3278670338258</v>
      </c>
      <c r="C22" s="7">
        <f t="shared" si="1"/>
        <v>100</v>
      </c>
      <c r="D22" s="7">
        <f t="shared" si="1"/>
        <v>1.6465460497932882</v>
      </c>
      <c r="E22" s="7">
        <f t="shared" si="1"/>
        <v>-66.12241979898283</v>
      </c>
      <c r="F22" s="7">
        <f t="shared" si="1"/>
        <v>0</v>
      </c>
      <c r="G22" s="7">
        <f t="shared" si="1"/>
        <v>-29.63906152545256</v>
      </c>
      <c r="H22" s="7">
        <f t="shared" si="1"/>
        <v>33.07489208331587</v>
      </c>
      <c r="I22" s="7">
        <f t="shared" si="1"/>
        <v>38.959956808673766</v>
      </c>
    </row>
    <row r="23" spans="1:9" ht="12.75">
      <c r="A23" s="1" t="s">
        <v>137</v>
      </c>
      <c r="B23" s="7">
        <f t="shared" si="1"/>
        <v>138.4768933121358</v>
      </c>
      <c r="C23" s="7">
        <f t="shared" si="1"/>
        <v>100.00000000000001</v>
      </c>
      <c r="D23" s="7">
        <f t="shared" si="1"/>
        <v>2.2630687495718362</v>
      </c>
      <c r="E23" s="7">
        <f t="shared" si="1"/>
        <v>-61.253333774293154</v>
      </c>
      <c r="F23" s="7">
        <f t="shared" si="1"/>
        <v>0</v>
      </c>
      <c r="G23" s="7">
        <f t="shared" si="1"/>
        <v>-31.662883073993846</v>
      </c>
      <c r="H23" s="7">
        <f t="shared" si="1"/>
        <v>0.8938885332338025</v>
      </c>
      <c r="I23" s="7">
        <f t="shared" si="1"/>
        <v>10.240976662989377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8"/>
  <dimension ref="A1:K3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244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40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245</v>
      </c>
      <c r="B4" s="9">
        <v>160444</v>
      </c>
      <c r="C4" s="9">
        <v>142524</v>
      </c>
      <c r="D4" s="9">
        <v>67700</v>
      </c>
      <c r="E4" s="9">
        <v>-34804</v>
      </c>
      <c r="F4" s="9">
        <v>-1001196</v>
      </c>
      <c r="G4" s="9">
        <v>-17801</v>
      </c>
      <c r="H4" s="9">
        <v>0</v>
      </c>
      <c r="I4" s="9">
        <v>-843577</v>
      </c>
    </row>
    <row r="5" spans="1:9" s="3" customFormat="1" ht="12" customHeight="1">
      <c r="A5" s="3" t="s">
        <v>162</v>
      </c>
      <c r="B5" s="9">
        <v>122812</v>
      </c>
      <c r="C5" s="9">
        <v>120054</v>
      </c>
      <c r="D5" s="9">
        <v>21792</v>
      </c>
      <c r="E5" s="9">
        <v>-21539</v>
      </c>
      <c r="F5" s="9">
        <v>0</v>
      </c>
      <c r="G5" s="9">
        <v>-2147</v>
      </c>
      <c r="H5" s="9">
        <v>-71825</v>
      </c>
      <c r="I5" s="9">
        <v>46335</v>
      </c>
    </row>
    <row r="6" spans="1:9" s="3" customFormat="1" ht="12" customHeight="1">
      <c r="A6" s="3" t="s">
        <v>156</v>
      </c>
      <c r="B6" s="9">
        <v>96082</v>
      </c>
      <c r="C6" s="9">
        <v>185014</v>
      </c>
      <c r="D6" s="9">
        <v>5690</v>
      </c>
      <c r="E6" s="9">
        <v>-49065</v>
      </c>
      <c r="F6" s="9">
        <v>0</v>
      </c>
      <c r="G6" s="9">
        <v>-192260</v>
      </c>
      <c r="H6" s="9">
        <v>0</v>
      </c>
      <c r="I6" s="9">
        <v>-50621</v>
      </c>
    </row>
    <row r="7" spans="1:9" s="3" customFormat="1" ht="12" customHeight="1">
      <c r="A7" s="3" t="s">
        <v>182</v>
      </c>
      <c r="B7" s="9">
        <v>40000</v>
      </c>
      <c r="C7" s="9">
        <v>40000</v>
      </c>
      <c r="D7" s="9">
        <v>17550</v>
      </c>
      <c r="E7" s="9">
        <v>-255426</v>
      </c>
      <c r="F7" s="9">
        <v>0</v>
      </c>
      <c r="G7" s="9">
        <v>-156</v>
      </c>
      <c r="H7" s="9">
        <v>0</v>
      </c>
      <c r="I7" s="9">
        <v>-198032</v>
      </c>
    </row>
    <row r="8" spans="1:9" s="3" customFormat="1" ht="12" customHeight="1">
      <c r="A8" s="3" t="s">
        <v>141</v>
      </c>
      <c r="B8" s="9">
        <v>31673</v>
      </c>
      <c r="C8" s="9">
        <v>358</v>
      </c>
      <c r="D8" s="9">
        <v>16</v>
      </c>
      <c r="E8" s="9">
        <v>-1730</v>
      </c>
      <c r="F8" s="9">
        <v>0</v>
      </c>
      <c r="G8" s="9">
        <v>-741</v>
      </c>
      <c r="H8" s="9">
        <v>955</v>
      </c>
      <c r="I8" s="9">
        <v>-1142</v>
      </c>
    </row>
    <row r="9" spans="1:9" s="3" customFormat="1" ht="12" customHeight="1">
      <c r="A9" s="3" t="s">
        <v>155</v>
      </c>
      <c r="B9" s="9">
        <v>31225</v>
      </c>
      <c r="C9" s="9">
        <v>2370</v>
      </c>
      <c r="D9" s="9">
        <v>402</v>
      </c>
      <c r="E9" s="9">
        <v>-5270</v>
      </c>
      <c r="F9" s="9">
        <v>0</v>
      </c>
      <c r="G9" s="9">
        <v>-950</v>
      </c>
      <c r="H9" s="9">
        <v>0</v>
      </c>
      <c r="I9" s="9">
        <v>-3448</v>
      </c>
    </row>
    <row r="10" spans="1:9" s="3" customFormat="1" ht="12" customHeight="1">
      <c r="A10" s="3" t="s">
        <v>153</v>
      </c>
      <c r="B10" s="9">
        <v>30000</v>
      </c>
      <c r="C10" s="9">
        <v>30000</v>
      </c>
      <c r="D10" s="9">
        <v>715</v>
      </c>
      <c r="E10" s="9">
        <v>-4830</v>
      </c>
      <c r="F10" s="9">
        <v>0</v>
      </c>
      <c r="G10" s="9">
        <v>-19077</v>
      </c>
      <c r="H10" s="9">
        <v>0</v>
      </c>
      <c r="I10" s="9">
        <v>6808</v>
      </c>
    </row>
    <row r="11" spans="1:9" s="3" customFormat="1" ht="12" customHeight="1">
      <c r="A11" s="3" t="s">
        <v>173</v>
      </c>
      <c r="B11" s="9">
        <v>27272</v>
      </c>
      <c r="C11" s="9">
        <v>0</v>
      </c>
      <c r="D11" s="9">
        <v>0</v>
      </c>
      <c r="E11" s="9">
        <v>0</v>
      </c>
      <c r="F11" s="9">
        <v>0</v>
      </c>
      <c r="G11" s="9">
        <v>-115</v>
      </c>
      <c r="H11" s="9">
        <v>0</v>
      </c>
      <c r="I11" s="9">
        <v>-115</v>
      </c>
    </row>
    <row r="12" spans="1:9" s="3" customFormat="1" ht="12" customHeight="1">
      <c r="A12" s="3" t="s">
        <v>246</v>
      </c>
      <c r="B12" s="9">
        <v>10906</v>
      </c>
      <c r="C12" s="9">
        <v>10906</v>
      </c>
      <c r="D12" s="9">
        <v>6500</v>
      </c>
      <c r="E12" s="9">
        <v>-3004</v>
      </c>
      <c r="F12" s="9">
        <v>-92029</v>
      </c>
      <c r="G12" s="9">
        <v>-2152</v>
      </c>
      <c r="H12" s="9">
        <v>0</v>
      </c>
      <c r="I12" s="9">
        <v>-79779</v>
      </c>
    </row>
    <row r="13" spans="1:9" s="3" customFormat="1" ht="12" customHeight="1">
      <c r="A13" s="3" t="s">
        <v>168</v>
      </c>
      <c r="B13" s="9">
        <v>8452</v>
      </c>
      <c r="C13" s="9">
        <v>5965</v>
      </c>
      <c r="D13" s="9">
        <v>257</v>
      </c>
      <c r="E13" s="9">
        <v>-4781</v>
      </c>
      <c r="F13" s="9">
        <v>0</v>
      </c>
      <c r="G13" s="9">
        <v>-285</v>
      </c>
      <c r="H13" s="9">
        <v>5</v>
      </c>
      <c r="I13" s="9">
        <v>1161</v>
      </c>
    </row>
    <row r="14" spans="1:9" s="3" customFormat="1" ht="12" customHeight="1">
      <c r="A14" s="3" t="s">
        <v>172</v>
      </c>
      <c r="B14" s="9">
        <v>4400</v>
      </c>
      <c r="C14" s="9">
        <v>616</v>
      </c>
      <c r="D14" s="9">
        <v>108</v>
      </c>
      <c r="E14" s="9">
        <v>-450</v>
      </c>
      <c r="F14" s="9">
        <v>-485</v>
      </c>
      <c r="G14" s="9">
        <v>80</v>
      </c>
      <c r="H14" s="9">
        <v>0</v>
      </c>
      <c r="I14" s="9">
        <v>-131</v>
      </c>
    </row>
    <row r="15" spans="1:9" s="3" customFormat="1" ht="12" customHeight="1">
      <c r="A15" s="3" t="s">
        <v>176</v>
      </c>
      <c r="B15" s="9">
        <v>3489</v>
      </c>
      <c r="C15" s="9">
        <v>2859</v>
      </c>
      <c r="D15" s="9">
        <v>119</v>
      </c>
      <c r="E15" s="9">
        <v>0</v>
      </c>
      <c r="F15" s="9">
        <v>0</v>
      </c>
      <c r="G15" s="9">
        <v>-349</v>
      </c>
      <c r="H15" s="9">
        <v>0</v>
      </c>
      <c r="I15" s="9">
        <v>2629</v>
      </c>
    </row>
    <row r="16" spans="1:9" s="3" customFormat="1" ht="12" customHeight="1">
      <c r="A16" s="3" t="s">
        <v>185</v>
      </c>
      <c r="B16" s="9">
        <v>2537</v>
      </c>
      <c r="C16" s="9">
        <v>2537</v>
      </c>
      <c r="D16" s="9">
        <v>0</v>
      </c>
      <c r="E16" s="9">
        <v>-1277</v>
      </c>
      <c r="F16" s="9">
        <v>0</v>
      </c>
      <c r="G16" s="9">
        <v>0</v>
      </c>
      <c r="H16" s="9">
        <v>0</v>
      </c>
      <c r="I16" s="9">
        <v>1260</v>
      </c>
    </row>
    <row r="17" spans="1:9" s="3" customFormat="1" ht="12" customHeight="1">
      <c r="A17" s="3" t="s">
        <v>189</v>
      </c>
      <c r="B17" s="9">
        <v>793</v>
      </c>
      <c r="C17" s="9">
        <v>-154</v>
      </c>
      <c r="D17" s="9">
        <v>32</v>
      </c>
      <c r="E17" s="9">
        <v>0</v>
      </c>
      <c r="F17" s="9">
        <v>0</v>
      </c>
      <c r="G17" s="9">
        <v>-21</v>
      </c>
      <c r="H17" s="9">
        <v>0</v>
      </c>
      <c r="I17" s="9">
        <v>-143</v>
      </c>
    </row>
    <row r="18" spans="1:9" s="3" customFormat="1" ht="12" customHeight="1">
      <c r="A18" s="3" t="s">
        <v>247</v>
      </c>
      <c r="B18" s="9">
        <v>556</v>
      </c>
      <c r="C18" s="9">
        <v>556</v>
      </c>
      <c r="D18" s="9">
        <v>1099</v>
      </c>
      <c r="E18" s="9">
        <v>28299</v>
      </c>
      <c r="F18" s="9">
        <v>0</v>
      </c>
      <c r="G18" s="9">
        <v>-96</v>
      </c>
      <c r="H18" s="9">
        <v>0</v>
      </c>
      <c r="I18" s="9">
        <v>29858</v>
      </c>
    </row>
    <row r="19" spans="1:9" s="3" customFormat="1" ht="12" customHeight="1">
      <c r="A19" s="3" t="s">
        <v>178</v>
      </c>
      <c r="B19" s="9">
        <v>290</v>
      </c>
      <c r="C19" s="9">
        <v>290</v>
      </c>
      <c r="D19" s="9">
        <v>3</v>
      </c>
      <c r="E19" s="9">
        <v>-1617</v>
      </c>
      <c r="F19" s="9">
        <v>0</v>
      </c>
      <c r="G19" s="9">
        <v>-32</v>
      </c>
      <c r="H19" s="9">
        <v>0</v>
      </c>
      <c r="I19" s="9">
        <v>-1356</v>
      </c>
    </row>
    <row r="20" spans="1:9" s="3" customFormat="1" ht="12" customHeight="1">
      <c r="A20" s="3" t="s">
        <v>190</v>
      </c>
      <c r="B20" s="9">
        <v>48</v>
      </c>
      <c r="C20" s="9">
        <v>33</v>
      </c>
      <c r="D20" s="9">
        <v>26</v>
      </c>
      <c r="E20" s="9">
        <v>0</v>
      </c>
      <c r="F20" s="9">
        <v>0</v>
      </c>
      <c r="G20" s="9">
        <v>-873</v>
      </c>
      <c r="H20" s="9">
        <v>2</v>
      </c>
      <c r="I20" s="9">
        <v>-812</v>
      </c>
    </row>
    <row r="21" spans="1:9" s="3" customFormat="1" ht="12" customHeight="1">
      <c r="A21" s="3" t="s">
        <v>181</v>
      </c>
      <c r="B21" s="9">
        <v>11</v>
      </c>
      <c r="C21" s="9">
        <v>11</v>
      </c>
      <c r="D21" s="9">
        <v>0</v>
      </c>
      <c r="E21" s="9">
        <v>-494</v>
      </c>
      <c r="F21" s="9">
        <v>0</v>
      </c>
      <c r="G21" s="9">
        <v>0</v>
      </c>
      <c r="H21" s="9">
        <v>0</v>
      </c>
      <c r="I21" s="9">
        <v>-483</v>
      </c>
    </row>
    <row r="22" spans="1:9" s="3" customFormat="1" ht="12" customHeight="1">
      <c r="A22" s="3" t="s">
        <v>148</v>
      </c>
      <c r="B22" s="9">
        <v>0</v>
      </c>
      <c r="C22" s="9">
        <v>0</v>
      </c>
      <c r="D22" s="9">
        <v>0</v>
      </c>
      <c r="E22" s="9">
        <v>-93084</v>
      </c>
      <c r="F22" s="9">
        <v>0</v>
      </c>
      <c r="G22" s="9">
        <v>-674</v>
      </c>
      <c r="H22" s="9">
        <v>145</v>
      </c>
      <c r="I22" s="9">
        <v>-93613</v>
      </c>
    </row>
    <row r="23" spans="1:9" s="3" customFormat="1" ht="12" customHeight="1">
      <c r="A23" s="3" t="s">
        <v>142</v>
      </c>
      <c r="B23" s="9">
        <v>-1</v>
      </c>
      <c r="C23" s="9">
        <v>0</v>
      </c>
      <c r="D23" s="9">
        <v>6</v>
      </c>
      <c r="E23" s="9">
        <v>-185</v>
      </c>
      <c r="F23" s="9">
        <v>0</v>
      </c>
      <c r="G23" s="9">
        <v>-62</v>
      </c>
      <c r="H23" s="9">
        <v>11</v>
      </c>
      <c r="I23" s="9">
        <v>-230</v>
      </c>
    </row>
    <row r="24" spans="1:9" s="3" customFormat="1" ht="12" customHeight="1">
      <c r="A24" s="3" t="s">
        <v>158</v>
      </c>
      <c r="B24" s="9">
        <v>-2</v>
      </c>
      <c r="C24" s="9">
        <v>-2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-2</v>
      </c>
    </row>
    <row r="25" spans="1:9" s="3" customFormat="1" ht="12.75">
      <c r="A25" s="2"/>
      <c r="B25" s="9"/>
      <c r="C25" s="9"/>
      <c r="D25" s="9"/>
      <c r="E25" s="9"/>
      <c r="F25" s="9"/>
      <c r="G25" s="9"/>
      <c r="H25" s="9"/>
      <c r="I25" s="9"/>
    </row>
    <row r="26" spans="1:9" ht="12.75">
      <c r="A26" s="3" t="s">
        <v>139</v>
      </c>
      <c r="B26" s="9">
        <f aca="true" t="shared" si="0" ref="B26:I26">SUM(B4:B25)</f>
        <v>570987</v>
      </c>
      <c r="C26" s="9">
        <f t="shared" si="0"/>
        <v>543937</v>
      </c>
      <c r="D26" s="9">
        <f t="shared" si="0"/>
        <v>122015</v>
      </c>
      <c r="E26" s="9">
        <f t="shared" si="0"/>
        <v>-449257</v>
      </c>
      <c r="F26" s="9">
        <f t="shared" si="0"/>
        <v>-1093710</v>
      </c>
      <c r="G26" s="9">
        <f t="shared" si="0"/>
        <v>-237711</v>
      </c>
      <c r="H26" s="9">
        <f t="shared" si="0"/>
        <v>-70707</v>
      </c>
      <c r="I26" s="9">
        <f t="shared" si="0"/>
        <v>-1185433</v>
      </c>
    </row>
    <row r="27" spans="1:9" ht="12.75">
      <c r="A27" s="1" t="s">
        <v>140</v>
      </c>
      <c r="B27" s="10">
        <v>599864</v>
      </c>
      <c r="C27" s="10">
        <v>487524</v>
      </c>
      <c r="D27" s="10">
        <v>66701</v>
      </c>
      <c r="E27" s="10">
        <v>-405742</v>
      </c>
      <c r="F27" s="10">
        <v>-217384</v>
      </c>
      <c r="G27" s="10">
        <v>-113502</v>
      </c>
      <c r="H27" s="10">
        <v>-92048</v>
      </c>
      <c r="I27" s="10">
        <v>-274451</v>
      </c>
    </row>
    <row r="29" spans="1:9" ht="12.75">
      <c r="A29" s="1" t="s">
        <v>136</v>
      </c>
      <c r="B29" s="7">
        <f aca="true" t="shared" si="1" ref="B29:I30">B26/($C26/100)</f>
        <v>104.97300238814422</v>
      </c>
      <c r="C29" s="7">
        <f t="shared" si="1"/>
        <v>100</v>
      </c>
      <c r="D29" s="7">
        <f t="shared" si="1"/>
        <v>22.43182574452556</v>
      </c>
      <c r="E29" s="7">
        <f t="shared" si="1"/>
        <v>-82.59357241739393</v>
      </c>
      <c r="F29" s="7">
        <f t="shared" si="1"/>
        <v>-201.07291837106135</v>
      </c>
      <c r="G29" s="7">
        <f t="shared" si="1"/>
        <v>-43.7019360698022</v>
      </c>
      <c r="H29" s="7">
        <f t="shared" si="1"/>
        <v>-12.99911570641453</v>
      </c>
      <c r="I29" s="7">
        <f t="shared" si="1"/>
        <v>-217.93571682014647</v>
      </c>
    </row>
    <row r="30" spans="1:9" ht="12.75">
      <c r="A30" s="1" t="s">
        <v>137</v>
      </c>
      <c r="B30" s="7">
        <f t="shared" si="1"/>
        <v>123.04296814105562</v>
      </c>
      <c r="C30" s="7">
        <f t="shared" si="1"/>
        <v>100</v>
      </c>
      <c r="D30" s="7">
        <f t="shared" si="1"/>
        <v>13.681582855408145</v>
      </c>
      <c r="E30" s="7">
        <f t="shared" si="1"/>
        <v>-83.22503097283416</v>
      </c>
      <c r="F30" s="7">
        <f t="shared" si="1"/>
        <v>-44.58939457339536</v>
      </c>
      <c r="G30" s="7">
        <f t="shared" si="1"/>
        <v>-23.28131538139661</v>
      </c>
      <c r="H30" s="7">
        <f t="shared" si="1"/>
        <v>-18.880711513689583</v>
      </c>
      <c r="I30" s="7">
        <f t="shared" si="1"/>
        <v>-56.29486958590757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9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248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41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249</v>
      </c>
      <c r="B4" s="9">
        <v>532902</v>
      </c>
      <c r="C4" s="9">
        <v>527152</v>
      </c>
      <c r="D4" s="9">
        <v>12648</v>
      </c>
      <c r="E4" s="9">
        <v>-385335</v>
      </c>
      <c r="F4" s="9">
        <v>0</v>
      </c>
      <c r="G4" s="9">
        <v>-170308</v>
      </c>
      <c r="H4" s="9">
        <v>199</v>
      </c>
      <c r="I4" s="9">
        <v>-15644</v>
      </c>
    </row>
    <row r="5" spans="1:9" s="3" customFormat="1" ht="12" customHeight="1">
      <c r="A5" s="3" t="s">
        <v>147</v>
      </c>
      <c r="B5" s="9">
        <v>125000</v>
      </c>
      <c r="C5" s="9">
        <v>125000</v>
      </c>
      <c r="D5" s="9">
        <v>3000</v>
      </c>
      <c r="E5" s="9">
        <v>-99000</v>
      </c>
      <c r="F5" s="9">
        <v>0</v>
      </c>
      <c r="G5" s="9">
        <v>-14000</v>
      </c>
      <c r="H5" s="9">
        <v>0</v>
      </c>
      <c r="I5" s="9">
        <v>15000</v>
      </c>
    </row>
    <row r="6" spans="1:9" s="3" customFormat="1" ht="12" customHeight="1">
      <c r="A6" s="3" t="s">
        <v>148</v>
      </c>
      <c r="B6" s="9">
        <v>99035</v>
      </c>
      <c r="C6" s="9">
        <v>96538</v>
      </c>
      <c r="D6" s="9">
        <v>2659</v>
      </c>
      <c r="E6" s="9">
        <v>-106521</v>
      </c>
      <c r="F6" s="9">
        <v>0</v>
      </c>
      <c r="G6" s="9">
        <v>-21731</v>
      </c>
      <c r="H6" s="9">
        <v>407</v>
      </c>
      <c r="I6" s="9">
        <v>-28648</v>
      </c>
    </row>
    <row r="7" spans="1:9" s="3" customFormat="1" ht="12" customHeight="1">
      <c r="A7" s="3" t="s">
        <v>175</v>
      </c>
      <c r="B7" s="9">
        <v>72938</v>
      </c>
      <c r="C7" s="9">
        <v>72443</v>
      </c>
      <c r="D7" s="9">
        <v>1759</v>
      </c>
      <c r="E7" s="9">
        <v>-61457</v>
      </c>
      <c r="F7" s="9">
        <v>0</v>
      </c>
      <c r="G7" s="9">
        <v>-17641</v>
      </c>
      <c r="H7" s="9">
        <v>0</v>
      </c>
      <c r="I7" s="9">
        <v>-4896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829875</v>
      </c>
      <c r="C9" s="9">
        <f t="shared" si="0"/>
        <v>821133</v>
      </c>
      <c r="D9" s="9">
        <f t="shared" si="0"/>
        <v>20066</v>
      </c>
      <c r="E9" s="9">
        <f t="shared" si="0"/>
        <v>-652313</v>
      </c>
      <c r="F9" s="9">
        <f t="shared" si="0"/>
        <v>0</v>
      </c>
      <c r="G9" s="9">
        <f t="shared" si="0"/>
        <v>-223680</v>
      </c>
      <c r="H9" s="9">
        <f t="shared" si="0"/>
        <v>606</v>
      </c>
      <c r="I9" s="9">
        <f t="shared" si="0"/>
        <v>-34188</v>
      </c>
    </row>
    <row r="10" spans="1:9" ht="12.75">
      <c r="A10" s="1" t="s">
        <v>140</v>
      </c>
      <c r="B10" s="10">
        <v>710202</v>
      </c>
      <c r="C10" s="10">
        <v>697533</v>
      </c>
      <c r="D10" s="10">
        <v>16815</v>
      </c>
      <c r="E10" s="10">
        <v>-511018</v>
      </c>
      <c r="F10" s="10">
        <v>0</v>
      </c>
      <c r="G10" s="10">
        <v>-207226</v>
      </c>
      <c r="H10" s="10">
        <v>0</v>
      </c>
      <c r="I10" s="10">
        <v>-3896</v>
      </c>
    </row>
    <row r="12" spans="1:9" ht="12.75">
      <c r="A12" s="1" t="s">
        <v>136</v>
      </c>
      <c r="B12" s="7">
        <f aca="true" t="shared" si="1" ref="B12:I13">B9/($C9/100)</f>
        <v>101.06462655866954</v>
      </c>
      <c r="C12" s="7">
        <f t="shared" si="1"/>
        <v>100</v>
      </c>
      <c r="D12" s="7">
        <f t="shared" si="1"/>
        <v>2.4436966971245826</v>
      </c>
      <c r="E12" s="7">
        <f t="shared" si="1"/>
        <v>-79.44060219233668</v>
      </c>
      <c r="F12" s="7">
        <f t="shared" si="1"/>
        <v>0</v>
      </c>
      <c r="G12" s="7">
        <f t="shared" si="1"/>
        <v>-27.240410505971628</v>
      </c>
      <c r="H12" s="7">
        <f t="shared" si="1"/>
        <v>0.07380046837723</v>
      </c>
      <c r="I12" s="7">
        <f t="shared" si="1"/>
        <v>-4.1635155328065006</v>
      </c>
    </row>
    <row r="13" spans="1:9" ht="12.75">
      <c r="A13" s="1" t="s">
        <v>137</v>
      </c>
      <c r="B13" s="7">
        <f t="shared" si="1"/>
        <v>101.81625815552813</v>
      </c>
      <c r="C13" s="7">
        <f t="shared" si="1"/>
        <v>100</v>
      </c>
      <c r="D13" s="7">
        <f t="shared" si="1"/>
        <v>2.410638636451609</v>
      </c>
      <c r="E13" s="7">
        <f t="shared" si="1"/>
        <v>-73.26076329005222</v>
      </c>
      <c r="F13" s="7">
        <f t="shared" si="1"/>
        <v>0</v>
      </c>
      <c r="G13" s="7">
        <f t="shared" si="1"/>
        <v>-29.70841522910027</v>
      </c>
      <c r="H13" s="7">
        <f t="shared" si="1"/>
        <v>0</v>
      </c>
      <c r="I13" s="7">
        <f t="shared" si="1"/>
        <v>-0.5585398827008902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"/>
  <dimension ref="A1:K6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250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42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156</v>
      </c>
      <c r="B4" s="9">
        <v>2954373</v>
      </c>
      <c r="C4" s="9">
        <v>2369275</v>
      </c>
      <c r="D4" s="9">
        <v>205787</v>
      </c>
      <c r="E4" s="9">
        <v>-1669193</v>
      </c>
      <c r="F4" s="9">
        <v>0</v>
      </c>
      <c r="G4" s="9">
        <v>-767403</v>
      </c>
      <c r="H4" s="9">
        <v>0</v>
      </c>
      <c r="I4" s="9">
        <v>138466</v>
      </c>
    </row>
    <row r="5" spans="1:9" s="3" customFormat="1" ht="12" customHeight="1">
      <c r="A5" s="3" t="s">
        <v>251</v>
      </c>
      <c r="B5" s="9">
        <v>2055828</v>
      </c>
      <c r="C5" s="9">
        <v>1313724</v>
      </c>
      <c r="D5" s="9">
        <v>73499</v>
      </c>
      <c r="E5" s="9">
        <v>-1497887</v>
      </c>
      <c r="F5" s="9">
        <v>0</v>
      </c>
      <c r="G5" s="9">
        <v>-388310</v>
      </c>
      <c r="H5" s="9">
        <v>-4007</v>
      </c>
      <c r="I5" s="9">
        <v>-502981</v>
      </c>
    </row>
    <row r="6" spans="1:9" s="3" customFormat="1" ht="12" customHeight="1">
      <c r="A6" s="3" t="s">
        <v>143</v>
      </c>
      <c r="B6" s="9">
        <v>850481</v>
      </c>
      <c r="C6" s="9">
        <v>1083420</v>
      </c>
      <c r="D6" s="9">
        <v>0</v>
      </c>
      <c r="E6" s="9">
        <v>-626764</v>
      </c>
      <c r="F6" s="9">
        <v>0</v>
      </c>
      <c r="G6" s="9">
        <v>-201238</v>
      </c>
      <c r="H6" s="9">
        <v>0</v>
      </c>
      <c r="I6" s="9">
        <v>255418</v>
      </c>
    </row>
    <row r="7" spans="1:9" s="3" customFormat="1" ht="12" customHeight="1">
      <c r="A7" s="3" t="s">
        <v>252</v>
      </c>
      <c r="B7" s="9">
        <v>962157</v>
      </c>
      <c r="C7" s="9">
        <v>959096</v>
      </c>
      <c r="D7" s="9">
        <v>30317</v>
      </c>
      <c r="E7" s="9">
        <v>-730489</v>
      </c>
      <c r="F7" s="9">
        <v>0</v>
      </c>
      <c r="G7" s="9">
        <v>-214294</v>
      </c>
      <c r="H7" s="9">
        <v>23</v>
      </c>
      <c r="I7" s="9">
        <v>44653</v>
      </c>
    </row>
    <row r="8" spans="1:9" s="3" customFormat="1" ht="12" customHeight="1">
      <c r="A8" s="3" t="s">
        <v>147</v>
      </c>
      <c r="B8" s="9">
        <v>413000</v>
      </c>
      <c r="C8" s="9">
        <v>260000</v>
      </c>
      <c r="D8" s="9">
        <v>60000</v>
      </c>
      <c r="E8" s="9">
        <v>-42000</v>
      </c>
      <c r="F8" s="9">
        <v>0</v>
      </c>
      <c r="G8" s="9">
        <v>-43000</v>
      </c>
      <c r="H8" s="9">
        <v>0</v>
      </c>
      <c r="I8" s="9">
        <v>235000</v>
      </c>
    </row>
    <row r="9" spans="1:9" s="3" customFormat="1" ht="12" customHeight="1">
      <c r="A9" s="3" t="s">
        <v>171</v>
      </c>
      <c r="B9" s="9">
        <v>222111</v>
      </c>
      <c r="C9" s="9">
        <v>215378</v>
      </c>
      <c r="D9" s="9">
        <v>0</v>
      </c>
      <c r="E9" s="9">
        <v>-58105</v>
      </c>
      <c r="F9" s="9">
        <v>0</v>
      </c>
      <c r="G9" s="9">
        <v>0</v>
      </c>
      <c r="H9" s="9">
        <v>-114844</v>
      </c>
      <c r="I9" s="9">
        <v>42429</v>
      </c>
    </row>
    <row r="10" spans="1:9" s="3" customFormat="1" ht="12" customHeight="1">
      <c r="A10" s="3" t="s">
        <v>253</v>
      </c>
      <c r="B10" s="9">
        <v>160725</v>
      </c>
      <c r="C10" s="9">
        <v>160725</v>
      </c>
      <c r="D10" s="9">
        <v>0</v>
      </c>
      <c r="E10" s="9">
        <v>-100390</v>
      </c>
      <c r="F10" s="9">
        <v>0</v>
      </c>
      <c r="G10" s="9">
        <v>-37858</v>
      </c>
      <c r="H10" s="9">
        <v>0</v>
      </c>
      <c r="I10" s="9">
        <v>22477</v>
      </c>
    </row>
    <row r="11" spans="1:9" s="3" customFormat="1" ht="12" customHeight="1">
      <c r="A11" s="3" t="s">
        <v>236</v>
      </c>
      <c r="B11" s="9">
        <v>94537</v>
      </c>
      <c r="C11" s="9">
        <v>136842</v>
      </c>
      <c r="D11" s="9">
        <v>8615</v>
      </c>
      <c r="E11" s="9">
        <v>-120899</v>
      </c>
      <c r="F11" s="9">
        <v>0</v>
      </c>
      <c r="G11" s="9">
        <v>-15959</v>
      </c>
      <c r="H11" s="9">
        <v>0</v>
      </c>
      <c r="I11" s="9">
        <v>8599</v>
      </c>
    </row>
    <row r="12" spans="1:9" s="3" customFormat="1" ht="12" customHeight="1">
      <c r="A12" s="3" t="s">
        <v>254</v>
      </c>
      <c r="B12" s="9">
        <v>140605</v>
      </c>
      <c r="C12" s="9">
        <v>119378</v>
      </c>
      <c r="D12" s="9">
        <v>2304</v>
      </c>
      <c r="E12" s="9">
        <v>-26815</v>
      </c>
      <c r="F12" s="9">
        <v>0</v>
      </c>
      <c r="G12" s="9">
        <v>-16468</v>
      </c>
      <c r="H12" s="9">
        <v>0</v>
      </c>
      <c r="I12" s="9">
        <v>78399</v>
      </c>
    </row>
    <row r="13" spans="1:9" s="3" customFormat="1" ht="12" customHeight="1">
      <c r="A13" s="3" t="s">
        <v>142</v>
      </c>
      <c r="B13" s="9">
        <v>1095359</v>
      </c>
      <c r="C13" s="9">
        <v>107194</v>
      </c>
      <c r="D13" s="9">
        <v>28711</v>
      </c>
      <c r="E13" s="9">
        <v>-34923</v>
      </c>
      <c r="F13" s="9">
        <v>0</v>
      </c>
      <c r="G13" s="9">
        <v>-20642</v>
      </c>
      <c r="H13" s="9">
        <v>3840</v>
      </c>
      <c r="I13" s="9">
        <v>84180</v>
      </c>
    </row>
    <row r="14" spans="1:9" s="3" customFormat="1" ht="12" customHeight="1">
      <c r="A14" s="3" t="s">
        <v>165</v>
      </c>
      <c r="B14" s="9">
        <v>93143</v>
      </c>
      <c r="C14" s="9">
        <v>91063</v>
      </c>
      <c r="D14" s="9">
        <v>2938</v>
      </c>
      <c r="E14" s="9">
        <v>-89057</v>
      </c>
      <c r="F14" s="9">
        <v>-1872</v>
      </c>
      <c r="G14" s="9">
        <v>-3555</v>
      </c>
      <c r="H14" s="9">
        <v>0</v>
      </c>
      <c r="I14" s="9">
        <v>-483</v>
      </c>
    </row>
    <row r="15" spans="1:9" s="3" customFormat="1" ht="12" customHeight="1">
      <c r="A15" s="3" t="s">
        <v>178</v>
      </c>
      <c r="B15" s="9">
        <v>60233</v>
      </c>
      <c r="C15" s="9">
        <v>55534</v>
      </c>
      <c r="D15" s="9">
        <v>802</v>
      </c>
      <c r="E15" s="9">
        <v>-52640</v>
      </c>
      <c r="F15" s="9">
        <v>0</v>
      </c>
      <c r="G15" s="9">
        <v>-8667</v>
      </c>
      <c r="H15" s="9">
        <v>0</v>
      </c>
      <c r="I15" s="9">
        <v>-4971</v>
      </c>
    </row>
    <row r="16" spans="1:9" s="3" customFormat="1" ht="12" customHeight="1">
      <c r="A16" s="3" t="s">
        <v>162</v>
      </c>
      <c r="B16" s="9">
        <v>47932</v>
      </c>
      <c r="C16" s="9">
        <v>47932</v>
      </c>
      <c r="D16" s="9">
        <v>10234</v>
      </c>
      <c r="E16" s="9">
        <v>-2809</v>
      </c>
      <c r="F16" s="9">
        <v>0</v>
      </c>
      <c r="G16" s="9">
        <v>-400</v>
      </c>
      <c r="H16" s="9">
        <v>0</v>
      </c>
      <c r="I16" s="9">
        <v>54957</v>
      </c>
    </row>
    <row r="17" spans="1:9" s="3" customFormat="1" ht="12" customHeight="1">
      <c r="A17" s="3" t="s">
        <v>185</v>
      </c>
      <c r="B17" s="9">
        <v>53222</v>
      </c>
      <c r="C17" s="9">
        <v>45143</v>
      </c>
      <c r="D17" s="9">
        <v>9990</v>
      </c>
      <c r="E17" s="9">
        <v>-51061</v>
      </c>
      <c r="F17" s="9">
        <v>0</v>
      </c>
      <c r="G17" s="9">
        <v>-11381</v>
      </c>
      <c r="H17" s="9">
        <v>22709</v>
      </c>
      <c r="I17" s="9">
        <v>15400</v>
      </c>
    </row>
    <row r="18" spans="1:9" s="3" customFormat="1" ht="12" customHeight="1">
      <c r="A18" s="3" t="s">
        <v>169</v>
      </c>
      <c r="B18" s="9">
        <v>59523</v>
      </c>
      <c r="C18" s="9">
        <v>40814</v>
      </c>
      <c r="D18" s="9">
        <v>848</v>
      </c>
      <c r="E18" s="9">
        <v>-34609</v>
      </c>
      <c r="F18" s="9">
        <v>0</v>
      </c>
      <c r="G18" s="9">
        <v>-12882</v>
      </c>
      <c r="H18" s="9">
        <v>0</v>
      </c>
      <c r="I18" s="9">
        <v>-5829</v>
      </c>
    </row>
    <row r="19" spans="1:9" s="3" customFormat="1" ht="12" customHeight="1">
      <c r="A19" s="3" t="s">
        <v>187</v>
      </c>
      <c r="B19" s="9">
        <v>30212</v>
      </c>
      <c r="C19" s="9">
        <v>30212</v>
      </c>
      <c r="D19" s="9">
        <v>742</v>
      </c>
      <c r="E19" s="9">
        <v>-18339</v>
      </c>
      <c r="F19" s="9">
        <v>0</v>
      </c>
      <c r="G19" s="9">
        <v>-12092</v>
      </c>
      <c r="H19" s="9">
        <v>0</v>
      </c>
      <c r="I19" s="9">
        <v>523</v>
      </c>
    </row>
    <row r="20" spans="1:9" s="3" customFormat="1" ht="12" customHeight="1">
      <c r="A20" s="3" t="s">
        <v>255</v>
      </c>
      <c r="B20" s="9">
        <v>23509</v>
      </c>
      <c r="C20" s="9">
        <v>25813</v>
      </c>
      <c r="D20" s="9">
        <v>123312</v>
      </c>
      <c r="E20" s="9">
        <v>-54106</v>
      </c>
      <c r="F20" s="9">
        <v>0</v>
      </c>
      <c r="G20" s="9">
        <v>-17076</v>
      </c>
      <c r="H20" s="9">
        <v>0</v>
      </c>
      <c r="I20" s="9">
        <v>77943</v>
      </c>
    </row>
    <row r="21" spans="1:9" s="3" customFormat="1" ht="12" customHeight="1">
      <c r="A21" s="3" t="s">
        <v>152</v>
      </c>
      <c r="B21" s="9">
        <v>24467</v>
      </c>
      <c r="C21" s="9">
        <v>23293</v>
      </c>
      <c r="D21" s="9">
        <v>1418</v>
      </c>
      <c r="E21" s="9">
        <v>-27678</v>
      </c>
      <c r="F21" s="9">
        <v>0</v>
      </c>
      <c r="G21" s="9">
        <v>-6661</v>
      </c>
      <c r="H21" s="9">
        <v>0</v>
      </c>
      <c r="I21" s="9">
        <v>-9628</v>
      </c>
    </row>
    <row r="22" spans="1:9" s="3" customFormat="1" ht="12" customHeight="1">
      <c r="A22" s="3" t="s">
        <v>256</v>
      </c>
      <c r="B22" s="9">
        <v>20364</v>
      </c>
      <c r="C22" s="9">
        <v>20364</v>
      </c>
      <c r="D22" s="9">
        <v>388</v>
      </c>
      <c r="E22" s="9">
        <v>-3699</v>
      </c>
      <c r="F22" s="9">
        <v>0</v>
      </c>
      <c r="G22" s="9">
        <v>-26</v>
      </c>
      <c r="H22" s="9">
        <v>0</v>
      </c>
      <c r="I22" s="9">
        <v>17027</v>
      </c>
    </row>
    <row r="23" spans="1:9" s="3" customFormat="1" ht="12" customHeight="1">
      <c r="A23" s="3" t="s">
        <v>181</v>
      </c>
      <c r="B23" s="9">
        <v>21084</v>
      </c>
      <c r="C23" s="9">
        <v>19705</v>
      </c>
      <c r="D23" s="9">
        <v>1271</v>
      </c>
      <c r="E23" s="9">
        <v>-16136</v>
      </c>
      <c r="F23" s="9">
        <v>0</v>
      </c>
      <c r="G23" s="9">
        <v>-889</v>
      </c>
      <c r="H23" s="9">
        <v>0</v>
      </c>
      <c r="I23" s="9">
        <v>3951</v>
      </c>
    </row>
    <row r="24" spans="1:9" s="3" customFormat="1" ht="12" customHeight="1">
      <c r="A24" s="3" t="s">
        <v>189</v>
      </c>
      <c r="B24" s="9">
        <v>35474</v>
      </c>
      <c r="C24" s="9">
        <v>16968</v>
      </c>
      <c r="D24" s="9">
        <v>945</v>
      </c>
      <c r="E24" s="9">
        <v>-19567</v>
      </c>
      <c r="F24" s="9">
        <v>0</v>
      </c>
      <c r="G24" s="9">
        <v>-1365</v>
      </c>
      <c r="H24" s="9">
        <v>0</v>
      </c>
      <c r="I24" s="9">
        <v>-3019</v>
      </c>
    </row>
    <row r="25" spans="1:9" s="3" customFormat="1" ht="12" customHeight="1">
      <c r="A25" s="3" t="s">
        <v>160</v>
      </c>
      <c r="B25" s="9">
        <v>31423</v>
      </c>
      <c r="C25" s="9">
        <v>16340</v>
      </c>
      <c r="D25" s="9">
        <v>402</v>
      </c>
      <c r="E25" s="9">
        <v>-3879</v>
      </c>
      <c r="F25" s="9">
        <v>0</v>
      </c>
      <c r="G25" s="9">
        <v>-2093</v>
      </c>
      <c r="H25" s="9">
        <v>0</v>
      </c>
      <c r="I25" s="9">
        <v>10770</v>
      </c>
    </row>
    <row r="26" spans="1:9" s="3" customFormat="1" ht="12" customHeight="1">
      <c r="A26" s="3" t="s">
        <v>157</v>
      </c>
      <c r="B26" s="9">
        <v>23220</v>
      </c>
      <c r="C26" s="9">
        <v>15486</v>
      </c>
      <c r="D26" s="9">
        <v>1518</v>
      </c>
      <c r="E26" s="9">
        <v>-9587</v>
      </c>
      <c r="F26" s="9">
        <v>0</v>
      </c>
      <c r="G26" s="9">
        <v>-5119</v>
      </c>
      <c r="H26" s="9">
        <v>1464</v>
      </c>
      <c r="I26" s="9">
        <v>3762</v>
      </c>
    </row>
    <row r="27" spans="1:9" s="3" customFormat="1" ht="12" customHeight="1">
      <c r="A27" s="3" t="s">
        <v>148</v>
      </c>
      <c r="B27" s="9">
        <v>13277</v>
      </c>
      <c r="C27" s="9">
        <v>13277</v>
      </c>
      <c r="D27" s="9">
        <v>981</v>
      </c>
      <c r="E27" s="9">
        <v>-1225</v>
      </c>
      <c r="F27" s="9">
        <v>0</v>
      </c>
      <c r="G27" s="9">
        <v>-905</v>
      </c>
      <c r="H27" s="9">
        <v>0</v>
      </c>
      <c r="I27" s="9">
        <v>12128</v>
      </c>
    </row>
    <row r="28" spans="1:9" s="3" customFormat="1" ht="12" customHeight="1">
      <c r="A28" s="3" t="s">
        <v>257</v>
      </c>
      <c r="B28" s="9">
        <v>50368</v>
      </c>
      <c r="C28" s="9">
        <v>12799</v>
      </c>
      <c r="D28" s="9">
        <v>7487</v>
      </c>
      <c r="E28" s="9">
        <v>-3110</v>
      </c>
      <c r="F28" s="9">
        <v>235</v>
      </c>
      <c r="G28" s="9">
        <v>-5050</v>
      </c>
      <c r="H28" s="9">
        <v>0</v>
      </c>
      <c r="I28" s="9">
        <v>12361</v>
      </c>
    </row>
    <row r="29" spans="1:9" s="3" customFormat="1" ht="12" customHeight="1">
      <c r="A29" s="3" t="s">
        <v>166</v>
      </c>
      <c r="B29" s="9">
        <v>12981</v>
      </c>
      <c r="C29" s="9">
        <v>11366</v>
      </c>
      <c r="D29" s="9">
        <v>197</v>
      </c>
      <c r="E29" s="9">
        <v>-5473</v>
      </c>
      <c r="F29" s="9">
        <v>0</v>
      </c>
      <c r="G29" s="9">
        <v>-2150</v>
      </c>
      <c r="H29" s="9">
        <v>-475</v>
      </c>
      <c r="I29" s="9">
        <v>3465</v>
      </c>
    </row>
    <row r="30" spans="1:9" s="3" customFormat="1" ht="12" customHeight="1">
      <c r="A30" s="3" t="s">
        <v>258</v>
      </c>
      <c r="B30" s="9">
        <v>12160</v>
      </c>
      <c r="C30" s="9">
        <v>11287</v>
      </c>
      <c r="D30" s="9">
        <v>2457</v>
      </c>
      <c r="E30" s="9">
        <v>-4711</v>
      </c>
      <c r="F30" s="9">
        <v>0</v>
      </c>
      <c r="G30" s="9">
        <v>-8491</v>
      </c>
      <c r="H30" s="9">
        <v>0</v>
      </c>
      <c r="I30" s="9">
        <v>542</v>
      </c>
    </row>
    <row r="31" spans="1:9" s="3" customFormat="1" ht="12" customHeight="1">
      <c r="A31" s="3" t="s">
        <v>174</v>
      </c>
      <c r="B31" s="9">
        <v>11907</v>
      </c>
      <c r="C31" s="9">
        <v>8267</v>
      </c>
      <c r="D31" s="9">
        <v>889</v>
      </c>
      <c r="E31" s="9">
        <v>-4667</v>
      </c>
      <c r="F31" s="9">
        <v>-1159</v>
      </c>
      <c r="G31" s="9">
        <v>-3210</v>
      </c>
      <c r="H31" s="9">
        <v>0</v>
      </c>
      <c r="I31" s="9">
        <v>120</v>
      </c>
    </row>
    <row r="32" spans="1:9" s="3" customFormat="1" ht="12" customHeight="1">
      <c r="A32" s="3" t="s">
        <v>231</v>
      </c>
      <c r="B32" s="9">
        <v>32852</v>
      </c>
      <c r="C32" s="9">
        <v>7932</v>
      </c>
      <c r="D32" s="9">
        <v>253</v>
      </c>
      <c r="E32" s="9">
        <v>4592</v>
      </c>
      <c r="F32" s="9">
        <v>0</v>
      </c>
      <c r="G32" s="9">
        <v>-541</v>
      </c>
      <c r="H32" s="9">
        <v>0</v>
      </c>
      <c r="I32" s="9">
        <v>12236</v>
      </c>
    </row>
    <row r="33" spans="1:9" s="3" customFormat="1" ht="12" customHeight="1">
      <c r="A33" s="3" t="s">
        <v>245</v>
      </c>
      <c r="B33" s="9">
        <v>5475</v>
      </c>
      <c r="C33" s="9">
        <v>5475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5475</v>
      </c>
    </row>
    <row r="34" spans="1:9" s="3" customFormat="1" ht="12" customHeight="1">
      <c r="A34" s="3" t="s">
        <v>175</v>
      </c>
      <c r="B34" s="9">
        <v>4834</v>
      </c>
      <c r="C34" s="9">
        <v>4834</v>
      </c>
      <c r="D34" s="9">
        <v>98</v>
      </c>
      <c r="E34" s="9">
        <v>-4372</v>
      </c>
      <c r="F34" s="9">
        <v>0</v>
      </c>
      <c r="G34" s="9">
        <v>-1094</v>
      </c>
      <c r="H34" s="9">
        <v>0</v>
      </c>
      <c r="I34" s="9">
        <v>-534</v>
      </c>
    </row>
    <row r="35" spans="1:9" s="3" customFormat="1" ht="12" customHeight="1">
      <c r="A35" s="3" t="s">
        <v>158</v>
      </c>
      <c r="B35" s="9">
        <v>4441</v>
      </c>
      <c r="C35" s="9">
        <v>3529</v>
      </c>
      <c r="D35" s="9">
        <v>232</v>
      </c>
      <c r="E35" s="9">
        <v>-1864</v>
      </c>
      <c r="F35" s="9">
        <v>0</v>
      </c>
      <c r="G35" s="9">
        <v>0</v>
      </c>
      <c r="H35" s="9">
        <v>0</v>
      </c>
      <c r="I35" s="9">
        <v>1897</v>
      </c>
    </row>
    <row r="36" spans="1:9" s="3" customFormat="1" ht="12" customHeight="1">
      <c r="A36" s="3" t="s">
        <v>151</v>
      </c>
      <c r="B36" s="9">
        <v>2813</v>
      </c>
      <c r="C36" s="9">
        <v>2782</v>
      </c>
      <c r="D36" s="9">
        <v>802</v>
      </c>
      <c r="E36" s="9">
        <v>-4886</v>
      </c>
      <c r="F36" s="9">
        <v>0</v>
      </c>
      <c r="G36" s="9">
        <v>-3621</v>
      </c>
      <c r="H36" s="9">
        <v>0</v>
      </c>
      <c r="I36" s="9">
        <v>-4923</v>
      </c>
    </row>
    <row r="37" spans="1:9" s="3" customFormat="1" ht="12" customHeight="1">
      <c r="A37" s="3" t="s">
        <v>176</v>
      </c>
      <c r="B37" s="9">
        <v>4336</v>
      </c>
      <c r="C37" s="9">
        <v>2336</v>
      </c>
      <c r="D37" s="9">
        <v>1358</v>
      </c>
      <c r="E37" s="9">
        <v>-5056</v>
      </c>
      <c r="F37" s="9">
        <v>0</v>
      </c>
      <c r="G37" s="9">
        <v>-523</v>
      </c>
      <c r="H37" s="9">
        <v>0</v>
      </c>
      <c r="I37" s="9">
        <v>-1885</v>
      </c>
    </row>
    <row r="38" spans="1:9" s="3" customFormat="1" ht="12" customHeight="1">
      <c r="A38" s="3" t="s">
        <v>259</v>
      </c>
      <c r="B38" s="9">
        <v>32745</v>
      </c>
      <c r="C38" s="9">
        <v>2183</v>
      </c>
      <c r="D38" s="9">
        <v>-677</v>
      </c>
      <c r="E38" s="9">
        <v>1111</v>
      </c>
      <c r="F38" s="9">
        <v>0</v>
      </c>
      <c r="G38" s="9">
        <v>-959</v>
      </c>
      <c r="H38" s="9">
        <v>0</v>
      </c>
      <c r="I38" s="9">
        <v>1658</v>
      </c>
    </row>
    <row r="39" spans="1:9" s="3" customFormat="1" ht="12" customHeight="1">
      <c r="A39" s="3" t="s">
        <v>153</v>
      </c>
      <c r="B39" s="9">
        <v>1996</v>
      </c>
      <c r="C39" s="9">
        <v>1996</v>
      </c>
      <c r="D39" s="9">
        <v>77</v>
      </c>
      <c r="E39" s="9">
        <v>0</v>
      </c>
      <c r="F39" s="9">
        <v>0</v>
      </c>
      <c r="G39" s="9">
        <v>-86</v>
      </c>
      <c r="H39" s="9">
        <v>0</v>
      </c>
      <c r="I39" s="9">
        <v>1987</v>
      </c>
    </row>
    <row r="40" spans="1:9" s="3" customFormat="1" ht="12" customHeight="1">
      <c r="A40" s="3" t="s">
        <v>260</v>
      </c>
      <c r="B40" s="9">
        <v>1031</v>
      </c>
      <c r="C40" s="9">
        <v>1031</v>
      </c>
      <c r="D40" s="9">
        <v>233</v>
      </c>
      <c r="E40" s="9">
        <v>-1470</v>
      </c>
      <c r="F40" s="9">
        <v>0</v>
      </c>
      <c r="G40" s="9">
        <v>-433</v>
      </c>
      <c r="H40" s="9">
        <v>0</v>
      </c>
      <c r="I40" s="9">
        <v>-639</v>
      </c>
    </row>
    <row r="41" spans="1:9" s="3" customFormat="1" ht="12" customHeight="1">
      <c r="A41" s="3" t="s">
        <v>164</v>
      </c>
      <c r="B41" s="9">
        <v>827</v>
      </c>
      <c r="C41" s="9">
        <v>591</v>
      </c>
      <c r="D41" s="9">
        <v>0</v>
      </c>
      <c r="E41" s="9">
        <v>51</v>
      </c>
      <c r="F41" s="9">
        <v>0</v>
      </c>
      <c r="G41" s="9">
        <v>-339</v>
      </c>
      <c r="H41" s="9">
        <v>21</v>
      </c>
      <c r="I41" s="9">
        <v>324</v>
      </c>
    </row>
    <row r="42" spans="1:9" s="3" customFormat="1" ht="12" customHeight="1">
      <c r="A42" s="3" t="s">
        <v>155</v>
      </c>
      <c r="B42" s="9">
        <v>3010</v>
      </c>
      <c r="C42" s="9">
        <v>509</v>
      </c>
      <c r="D42" s="9">
        <v>281</v>
      </c>
      <c r="E42" s="9">
        <v>2500</v>
      </c>
      <c r="F42" s="9">
        <v>0</v>
      </c>
      <c r="G42" s="9">
        <v>-159</v>
      </c>
      <c r="H42" s="9">
        <v>0</v>
      </c>
      <c r="I42" s="9">
        <v>3131</v>
      </c>
    </row>
    <row r="43" spans="1:9" s="3" customFormat="1" ht="12" customHeight="1">
      <c r="A43" s="3" t="s">
        <v>186</v>
      </c>
      <c r="B43" s="9">
        <v>426</v>
      </c>
      <c r="C43" s="9">
        <v>426</v>
      </c>
      <c r="D43" s="9">
        <v>0</v>
      </c>
      <c r="E43" s="9">
        <v>-403</v>
      </c>
      <c r="F43" s="9">
        <v>0</v>
      </c>
      <c r="G43" s="9">
        <v>0</v>
      </c>
      <c r="H43" s="9">
        <v>0</v>
      </c>
      <c r="I43" s="9">
        <v>23</v>
      </c>
    </row>
    <row r="44" spans="1:9" s="3" customFormat="1" ht="12" customHeight="1">
      <c r="A44" s="3" t="s">
        <v>191</v>
      </c>
      <c r="B44" s="9">
        <v>405</v>
      </c>
      <c r="C44" s="9">
        <v>405</v>
      </c>
      <c r="D44" s="9">
        <v>13</v>
      </c>
      <c r="E44" s="9">
        <v>-178</v>
      </c>
      <c r="F44" s="9">
        <v>0</v>
      </c>
      <c r="G44" s="9">
        <v>-24</v>
      </c>
      <c r="H44" s="9">
        <v>0</v>
      </c>
      <c r="I44" s="9">
        <v>216</v>
      </c>
    </row>
    <row r="45" spans="1:9" s="3" customFormat="1" ht="12" customHeight="1">
      <c r="A45" s="3" t="s">
        <v>261</v>
      </c>
      <c r="B45" s="9">
        <v>274</v>
      </c>
      <c r="C45" s="9">
        <v>368</v>
      </c>
      <c r="D45" s="9">
        <v>25765</v>
      </c>
      <c r="E45" s="9">
        <v>29398</v>
      </c>
      <c r="F45" s="9">
        <v>0</v>
      </c>
      <c r="G45" s="9">
        <v>0</v>
      </c>
      <c r="H45" s="9">
        <v>581</v>
      </c>
      <c r="I45" s="9">
        <v>56112</v>
      </c>
    </row>
    <row r="46" spans="1:9" s="3" customFormat="1" ht="12" customHeight="1">
      <c r="A46" s="3" t="s">
        <v>262</v>
      </c>
      <c r="B46" s="9">
        <v>260</v>
      </c>
      <c r="C46" s="9">
        <v>260</v>
      </c>
      <c r="D46" s="9">
        <v>6</v>
      </c>
      <c r="E46" s="9">
        <v>-172</v>
      </c>
      <c r="F46" s="9">
        <v>44</v>
      </c>
      <c r="G46" s="9">
        <v>-126</v>
      </c>
      <c r="H46" s="9">
        <v>0</v>
      </c>
      <c r="I46" s="9">
        <v>13</v>
      </c>
    </row>
    <row r="47" spans="1:9" s="3" customFormat="1" ht="12" customHeight="1">
      <c r="A47" s="3" t="s">
        <v>263</v>
      </c>
      <c r="B47" s="9">
        <v>170</v>
      </c>
      <c r="C47" s="9">
        <v>170</v>
      </c>
      <c r="D47" s="9">
        <v>0</v>
      </c>
      <c r="E47" s="9">
        <v>0</v>
      </c>
      <c r="F47" s="9">
        <v>0</v>
      </c>
      <c r="G47" s="9">
        <v>-172</v>
      </c>
      <c r="H47" s="9">
        <v>0</v>
      </c>
      <c r="I47" s="9">
        <v>-2</v>
      </c>
    </row>
    <row r="48" spans="1:9" s="3" customFormat="1" ht="12" customHeight="1">
      <c r="A48" s="3" t="s">
        <v>241</v>
      </c>
      <c r="B48" s="9">
        <v>107</v>
      </c>
      <c r="C48" s="9">
        <v>107</v>
      </c>
      <c r="D48" s="9">
        <v>0</v>
      </c>
      <c r="E48" s="9">
        <v>-107</v>
      </c>
      <c r="F48" s="9">
        <v>0</v>
      </c>
      <c r="G48" s="9">
        <v>0</v>
      </c>
      <c r="H48" s="9">
        <v>0</v>
      </c>
      <c r="I48" s="9">
        <v>0</v>
      </c>
    </row>
    <row r="49" spans="1:9" s="3" customFormat="1" ht="12" customHeight="1">
      <c r="A49" s="3" t="s">
        <v>172</v>
      </c>
      <c r="B49" s="9">
        <v>192</v>
      </c>
      <c r="C49" s="9">
        <v>67</v>
      </c>
      <c r="D49" s="9">
        <v>8</v>
      </c>
      <c r="E49" s="9">
        <v>0</v>
      </c>
      <c r="F49" s="9">
        <v>0</v>
      </c>
      <c r="G49" s="9">
        <v>-175</v>
      </c>
      <c r="H49" s="9">
        <v>0</v>
      </c>
      <c r="I49" s="9">
        <v>-100</v>
      </c>
    </row>
    <row r="50" spans="1:9" s="3" customFormat="1" ht="12" customHeight="1">
      <c r="A50" s="3" t="s">
        <v>246</v>
      </c>
      <c r="B50" s="9">
        <v>51</v>
      </c>
      <c r="C50" s="9">
        <v>51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51</v>
      </c>
    </row>
    <row r="51" spans="1:9" s="3" customFormat="1" ht="12" customHeight="1">
      <c r="A51" s="3" t="s">
        <v>179</v>
      </c>
      <c r="B51" s="9">
        <v>-2</v>
      </c>
      <c r="C51" s="9">
        <v>-2</v>
      </c>
      <c r="D51" s="9">
        <v>6</v>
      </c>
      <c r="E51" s="9">
        <v>-5</v>
      </c>
      <c r="F51" s="9">
        <v>0</v>
      </c>
      <c r="G51" s="9">
        <v>-30</v>
      </c>
      <c r="H51" s="9">
        <v>0</v>
      </c>
      <c r="I51" s="9">
        <v>-31</v>
      </c>
    </row>
    <row r="52" spans="1:9" s="3" customFormat="1" ht="12" customHeight="1">
      <c r="A52" s="3" t="s">
        <v>249</v>
      </c>
      <c r="B52" s="9">
        <v>61</v>
      </c>
      <c r="C52" s="9">
        <v>-335</v>
      </c>
      <c r="D52" s="9">
        <v>279</v>
      </c>
      <c r="E52" s="9">
        <v>321</v>
      </c>
      <c r="F52" s="9">
        <v>0</v>
      </c>
      <c r="G52" s="9">
        <v>832</v>
      </c>
      <c r="H52" s="9">
        <v>0</v>
      </c>
      <c r="I52" s="9">
        <v>1097</v>
      </c>
    </row>
    <row r="53" spans="1:9" s="3" customFormat="1" ht="12" customHeight="1">
      <c r="A53" s="3" t="s">
        <v>161</v>
      </c>
      <c r="B53" s="9">
        <v>-600</v>
      </c>
      <c r="C53" s="9">
        <v>-599</v>
      </c>
      <c r="D53" s="9">
        <v>4545</v>
      </c>
      <c r="E53" s="9">
        <v>176</v>
      </c>
      <c r="F53" s="9">
        <v>0</v>
      </c>
      <c r="G53" s="9">
        <v>358</v>
      </c>
      <c r="H53" s="9">
        <v>0</v>
      </c>
      <c r="I53" s="9">
        <v>4480</v>
      </c>
    </row>
    <row r="54" spans="1:9" s="3" customFormat="1" ht="12" customHeight="1">
      <c r="A54" s="3" t="s">
        <v>264</v>
      </c>
      <c r="B54" s="9">
        <v>-489</v>
      </c>
      <c r="C54" s="9">
        <v>-847</v>
      </c>
      <c r="D54" s="9">
        <v>11628</v>
      </c>
      <c r="E54" s="9">
        <v>-10567</v>
      </c>
      <c r="F54" s="9">
        <v>0</v>
      </c>
      <c r="G54" s="9">
        <v>0</v>
      </c>
      <c r="H54" s="9">
        <v>-123</v>
      </c>
      <c r="I54" s="9">
        <v>91</v>
      </c>
    </row>
    <row r="55" spans="1:9" s="3" customFormat="1" ht="12" customHeight="1">
      <c r="A55" s="3" t="s">
        <v>149</v>
      </c>
      <c r="B55" s="9">
        <v>28978</v>
      </c>
      <c r="C55" s="9">
        <v>-3396</v>
      </c>
      <c r="D55" s="9">
        <v>0</v>
      </c>
      <c r="E55" s="9">
        <v>-2827</v>
      </c>
      <c r="F55" s="9">
        <v>0</v>
      </c>
      <c r="G55" s="9">
        <v>-14018</v>
      </c>
      <c r="H55" s="9">
        <v>0</v>
      </c>
      <c r="I55" s="9">
        <v>-20241</v>
      </c>
    </row>
    <row r="56" spans="1:9" s="3" customFormat="1" ht="12" customHeight="1">
      <c r="A56" s="3" t="s">
        <v>177</v>
      </c>
      <c r="B56" s="9">
        <v>7190</v>
      </c>
      <c r="C56" s="9">
        <v>0</v>
      </c>
      <c r="D56" s="9">
        <v>0</v>
      </c>
      <c r="E56" s="9">
        <v>17782</v>
      </c>
      <c r="F56" s="9">
        <v>0</v>
      </c>
      <c r="G56" s="9">
        <v>0</v>
      </c>
      <c r="H56" s="9">
        <v>0</v>
      </c>
      <c r="I56" s="9">
        <v>17782</v>
      </c>
    </row>
    <row r="57" spans="1:9" s="3" customFormat="1" ht="12" customHeight="1">
      <c r="A57" s="3" t="s">
        <v>265</v>
      </c>
      <c r="B57" s="9">
        <v>0</v>
      </c>
      <c r="C57" s="9">
        <v>0</v>
      </c>
      <c r="D57" s="9">
        <v>69</v>
      </c>
      <c r="E57" s="9">
        <v>-774</v>
      </c>
      <c r="F57" s="9">
        <v>0</v>
      </c>
      <c r="G57" s="9">
        <v>0</v>
      </c>
      <c r="H57" s="9">
        <v>0</v>
      </c>
      <c r="I57" s="9">
        <v>-705</v>
      </c>
    </row>
    <row r="58" spans="1:9" s="3" customFormat="1" ht="12" customHeight="1">
      <c r="A58" s="3" t="s">
        <v>266</v>
      </c>
      <c r="B58" s="9">
        <v>0</v>
      </c>
      <c r="C58" s="9">
        <v>0</v>
      </c>
      <c r="D58" s="9">
        <v>160</v>
      </c>
      <c r="E58" s="9">
        <v>754</v>
      </c>
      <c r="F58" s="9">
        <v>0</v>
      </c>
      <c r="G58" s="9">
        <v>-23</v>
      </c>
      <c r="H58" s="9">
        <v>0</v>
      </c>
      <c r="I58" s="9">
        <v>891</v>
      </c>
    </row>
    <row r="59" spans="1:9" s="3" customFormat="1" ht="12" customHeight="1">
      <c r="A59" s="3" t="s">
        <v>183</v>
      </c>
      <c r="B59" s="9">
        <v>0</v>
      </c>
      <c r="C59" s="9">
        <v>0</v>
      </c>
      <c r="D59" s="9">
        <v>0</v>
      </c>
      <c r="E59" s="9">
        <v>1</v>
      </c>
      <c r="F59" s="9">
        <v>0</v>
      </c>
      <c r="G59" s="9">
        <v>0</v>
      </c>
      <c r="H59" s="9">
        <v>0</v>
      </c>
      <c r="I59" s="9">
        <v>1</v>
      </c>
    </row>
    <row r="60" spans="1:9" s="3" customFormat="1" ht="12" customHeight="1">
      <c r="A60" s="3" t="s">
        <v>173</v>
      </c>
      <c r="B60" s="9">
        <v>0</v>
      </c>
      <c r="C60" s="9">
        <v>0</v>
      </c>
      <c r="D60" s="9">
        <v>0</v>
      </c>
      <c r="E60" s="9">
        <v>2990</v>
      </c>
      <c r="F60" s="9">
        <v>0</v>
      </c>
      <c r="G60" s="9">
        <v>0</v>
      </c>
      <c r="H60" s="9">
        <v>0</v>
      </c>
      <c r="I60" s="9">
        <v>2990</v>
      </c>
    </row>
    <row r="61" spans="1:9" s="3" customFormat="1" ht="12" customHeight="1">
      <c r="A61" s="3" t="s">
        <v>267</v>
      </c>
      <c r="B61" s="9">
        <v>-14313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s="3" customFormat="1" ht="12" customHeight="1">
      <c r="A62" s="3" t="s">
        <v>268</v>
      </c>
      <c r="B62" s="9">
        <v>0</v>
      </c>
      <c r="C62" s="9">
        <v>0</v>
      </c>
      <c r="D62" s="9">
        <v>3144</v>
      </c>
      <c r="E62" s="9">
        <v>0</v>
      </c>
      <c r="F62" s="9">
        <v>0</v>
      </c>
      <c r="G62" s="9">
        <v>-192</v>
      </c>
      <c r="H62" s="9">
        <v>0</v>
      </c>
      <c r="I62" s="9">
        <v>2952</v>
      </c>
    </row>
    <row r="63" spans="1:9" s="3" customFormat="1" ht="12.75">
      <c r="A63" s="2"/>
      <c r="B63" s="9"/>
      <c r="C63" s="9"/>
      <c r="D63" s="9"/>
      <c r="E63" s="9"/>
      <c r="F63" s="9"/>
      <c r="G63" s="9"/>
      <c r="H63" s="9"/>
      <c r="I63" s="9"/>
    </row>
    <row r="64" spans="1:9" ht="12.75">
      <c r="A64" s="3" t="s">
        <v>139</v>
      </c>
      <c r="B64" s="9">
        <f aca="true" t="shared" si="0" ref="B64:I64">SUM(B4:B63)</f>
        <v>9690745</v>
      </c>
      <c r="C64" s="9">
        <f t="shared" si="0"/>
        <v>7260568</v>
      </c>
      <c r="D64" s="9">
        <f t="shared" si="0"/>
        <v>624332</v>
      </c>
      <c r="E64" s="9">
        <f t="shared" si="0"/>
        <v>-5282823</v>
      </c>
      <c r="F64" s="9">
        <f t="shared" si="0"/>
        <v>-2752</v>
      </c>
      <c r="G64" s="9">
        <f t="shared" si="0"/>
        <v>-1828509</v>
      </c>
      <c r="H64" s="9">
        <f t="shared" si="0"/>
        <v>-90811</v>
      </c>
      <c r="I64" s="9">
        <f t="shared" si="0"/>
        <v>680006</v>
      </c>
    </row>
    <row r="65" spans="1:9" ht="12.75">
      <c r="A65" s="1" t="s">
        <v>140</v>
      </c>
      <c r="B65" s="10">
        <v>9731714</v>
      </c>
      <c r="C65" s="10">
        <v>6771123</v>
      </c>
      <c r="D65" s="10">
        <v>737063</v>
      </c>
      <c r="E65" s="10">
        <v>-5566103</v>
      </c>
      <c r="F65" s="10">
        <v>-6538</v>
      </c>
      <c r="G65" s="10">
        <v>-1932349</v>
      </c>
      <c r="H65" s="10">
        <v>-10494</v>
      </c>
      <c r="I65" s="10">
        <v>-7298</v>
      </c>
    </row>
    <row r="67" spans="1:9" ht="12.75">
      <c r="A67" s="1" t="s">
        <v>136</v>
      </c>
      <c r="B67" s="7">
        <f aca="true" t="shared" si="1" ref="B67:I68">B64/($C64/100)</f>
        <v>133.4708937372393</v>
      </c>
      <c r="C67" s="7">
        <f t="shared" si="1"/>
        <v>100.00000000000001</v>
      </c>
      <c r="D67" s="7">
        <f t="shared" si="1"/>
        <v>8.598941570411572</v>
      </c>
      <c r="E67" s="7">
        <f t="shared" si="1"/>
        <v>-72.76046447054831</v>
      </c>
      <c r="F67" s="7">
        <f t="shared" si="1"/>
        <v>-0.03790337064538202</v>
      </c>
      <c r="G67" s="7">
        <f t="shared" si="1"/>
        <v>-25.18410405356716</v>
      </c>
      <c r="H67" s="7">
        <f t="shared" si="1"/>
        <v>-1.2507423661619863</v>
      </c>
      <c r="I67" s="7">
        <f t="shared" si="1"/>
        <v>9.365741082515859</v>
      </c>
    </row>
    <row r="68" spans="1:9" ht="12.75">
      <c r="A68" s="1" t="s">
        <v>137</v>
      </c>
      <c r="B68" s="7">
        <f t="shared" si="1"/>
        <v>143.72378112168397</v>
      </c>
      <c r="C68" s="7">
        <f t="shared" si="1"/>
        <v>100</v>
      </c>
      <c r="D68" s="7">
        <f t="shared" si="1"/>
        <v>10.885387844822787</v>
      </c>
      <c r="E68" s="7">
        <f t="shared" si="1"/>
        <v>-82.20354289827551</v>
      </c>
      <c r="F68" s="7">
        <f t="shared" si="1"/>
        <v>-0.09655709990794732</v>
      </c>
      <c r="G68" s="7">
        <f t="shared" si="1"/>
        <v>-28.538087404408397</v>
      </c>
      <c r="H68" s="7">
        <f t="shared" si="1"/>
        <v>-0.15498167733771784</v>
      </c>
      <c r="I68" s="7">
        <f t="shared" si="1"/>
        <v>-0.10778123510679101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1"/>
  <dimension ref="A1:K3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269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43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196</v>
      </c>
      <c r="B4" s="9">
        <v>128733</v>
      </c>
      <c r="C4" s="9">
        <v>128733</v>
      </c>
      <c r="D4" s="9">
        <v>-107</v>
      </c>
      <c r="E4" s="9">
        <v>-117903</v>
      </c>
      <c r="F4" s="9">
        <v>0</v>
      </c>
      <c r="G4" s="9">
        <v>-22483</v>
      </c>
      <c r="H4" s="9">
        <v>0</v>
      </c>
      <c r="I4" s="9">
        <v>-11760</v>
      </c>
    </row>
    <row r="5" spans="1:9" s="3" customFormat="1" ht="12" customHeight="1">
      <c r="A5" s="3" t="s">
        <v>198</v>
      </c>
      <c r="B5" s="9">
        <v>94459</v>
      </c>
      <c r="C5" s="9">
        <v>94459</v>
      </c>
      <c r="D5" s="9">
        <v>2083</v>
      </c>
      <c r="E5" s="9">
        <v>-71964</v>
      </c>
      <c r="F5" s="9">
        <v>0</v>
      </c>
      <c r="G5" s="9">
        <v>-23652</v>
      </c>
      <c r="H5" s="9">
        <v>0</v>
      </c>
      <c r="I5" s="9">
        <v>926</v>
      </c>
    </row>
    <row r="6" spans="1:9" s="3" customFormat="1" ht="12" customHeight="1">
      <c r="A6" s="3" t="s">
        <v>199</v>
      </c>
      <c r="B6" s="9">
        <v>82885</v>
      </c>
      <c r="C6" s="9">
        <v>82885</v>
      </c>
      <c r="D6" s="9">
        <v>0</v>
      </c>
      <c r="E6" s="9">
        <v>-60296</v>
      </c>
      <c r="F6" s="9">
        <v>0</v>
      </c>
      <c r="G6" s="9">
        <v>-19709</v>
      </c>
      <c r="H6" s="9">
        <v>0</v>
      </c>
      <c r="I6" s="9">
        <v>2880</v>
      </c>
    </row>
    <row r="7" spans="1:9" s="3" customFormat="1" ht="12" customHeight="1">
      <c r="A7" s="3" t="s">
        <v>200</v>
      </c>
      <c r="B7" s="9">
        <v>78086</v>
      </c>
      <c r="C7" s="9">
        <v>78086</v>
      </c>
      <c r="D7" s="9">
        <v>485</v>
      </c>
      <c r="E7" s="9">
        <v>-56585</v>
      </c>
      <c r="F7" s="9">
        <v>0</v>
      </c>
      <c r="G7" s="9">
        <v>-19652</v>
      </c>
      <c r="H7" s="9">
        <v>0</v>
      </c>
      <c r="I7" s="9">
        <v>2334</v>
      </c>
    </row>
    <row r="8" spans="1:9" s="3" customFormat="1" ht="12" customHeight="1">
      <c r="A8" s="3" t="s">
        <v>203</v>
      </c>
      <c r="B8" s="9">
        <v>67989</v>
      </c>
      <c r="C8" s="9">
        <v>67989</v>
      </c>
      <c r="D8" s="9">
        <v>1310</v>
      </c>
      <c r="E8" s="9">
        <v>-52059</v>
      </c>
      <c r="F8" s="9">
        <v>0</v>
      </c>
      <c r="G8" s="9">
        <v>-16628</v>
      </c>
      <c r="H8" s="9">
        <v>0</v>
      </c>
      <c r="I8" s="9">
        <v>612</v>
      </c>
    </row>
    <row r="9" spans="1:9" s="3" customFormat="1" ht="12" customHeight="1">
      <c r="A9" s="3" t="s">
        <v>207</v>
      </c>
      <c r="B9" s="9">
        <v>61529</v>
      </c>
      <c r="C9" s="9">
        <v>61529</v>
      </c>
      <c r="D9" s="9">
        <v>1618</v>
      </c>
      <c r="E9" s="9">
        <v>-49857</v>
      </c>
      <c r="F9" s="9">
        <v>0</v>
      </c>
      <c r="G9" s="9">
        <v>-11176</v>
      </c>
      <c r="H9" s="9">
        <v>0</v>
      </c>
      <c r="I9" s="9">
        <v>2114</v>
      </c>
    </row>
    <row r="10" spans="1:9" s="3" customFormat="1" ht="12" customHeight="1">
      <c r="A10" s="3" t="s">
        <v>204</v>
      </c>
      <c r="B10" s="9">
        <v>56107</v>
      </c>
      <c r="C10" s="9">
        <v>56107</v>
      </c>
      <c r="D10" s="9">
        <v>2100</v>
      </c>
      <c r="E10" s="9">
        <v>-43290</v>
      </c>
      <c r="F10" s="9">
        <v>0</v>
      </c>
      <c r="G10" s="9">
        <v>-13633</v>
      </c>
      <c r="H10" s="9">
        <v>0</v>
      </c>
      <c r="I10" s="9">
        <v>1284</v>
      </c>
    </row>
    <row r="11" spans="1:9" s="3" customFormat="1" ht="12" customHeight="1">
      <c r="A11" s="3" t="s">
        <v>201</v>
      </c>
      <c r="B11" s="9">
        <v>52233</v>
      </c>
      <c r="C11" s="9">
        <v>51788</v>
      </c>
      <c r="D11" s="9">
        <v>1936</v>
      </c>
      <c r="E11" s="9">
        <v>-39522</v>
      </c>
      <c r="F11" s="9">
        <v>0</v>
      </c>
      <c r="G11" s="9">
        <v>-12563</v>
      </c>
      <c r="H11" s="9">
        <v>0</v>
      </c>
      <c r="I11" s="9">
        <v>1639</v>
      </c>
    </row>
    <row r="12" spans="1:9" s="3" customFormat="1" ht="12" customHeight="1">
      <c r="A12" s="3" t="s">
        <v>194</v>
      </c>
      <c r="B12" s="9">
        <v>47393</v>
      </c>
      <c r="C12" s="9">
        <v>47393</v>
      </c>
      <c r="D12" s="9">
        <v>1388</v>
      </c>
      <c r="E12" s="9">
        <v>-35282</v>
      </c>
      <c r="F12" s="9">
        <v>0</v>
      </c>
      <c r="G12" s="9">
        <v>-10527</v>
      </c>
      <c r="H12" s="9">
        <v>0</v>
      </c>
      <c r="I12" s="9">
        <v>2972</v>
      </c>
    </row>
    <row r="13" spans="1:9" s="3" customFormat="1" ht="12" customHeight="1">
      <c r="A13" s="3" t="s">
        <v>202</v>
      </c>
      <c r="B13" s="9">
        <v>41696</v>
      </c>
      <c r="C13" s="9">
        <v>41696</v>
      </c>
      <c r="D13" s="9">
        <v>0</v>
      </c>
      <c r="E13" s="9">
        <v>-32886</v>
      </c>
      <c r="F13" s="9">
        <v>0</v>
      </c>
      <c r="G13" s="9">
        <v>-9120</v>
      </c>
      <c r="H13" s="9">
        <v>0</v>
      </c>
      <c r="I13" s="9">
        <v>-310</v>
      </c>
    </row>
    <row r="14" spans="1:9" s="3" customFormat="1" ht="12" customHeight="1">
      <c r="A14" s="3" t="s">
        <v>209</v>
      </c>
      <c r="B14" s="9">
        <v>28835</v>
      </c>
      <c r="C14" s="9">
        <v>28861</v>
      </c>
      <c r="D14" s="9">
        <v>1991</v>
      </c>
      <c r="E14" s="9">
        <v>-24630</v>
      </c>
      <c r="F14" s="9">
        <v>0</v>
      </c>
      <c r="G14" s="9">
        <v>-6661</v>
      </c>
      <c r="H14" s="9">
        <v>0</v>
      </c>
      <c r="I14" s="9">
        <v>-439</v>
      </c>
    </row>
    <row r="15" spans="1:9" s="3" customFormat="1" ht="12" customHeight="1">
      <c r="A15" s="3" t="s">
        <v>216</v>
      </c>
      <c r="B15" s="9">
        <v>26700</v>
      </c>
      <c r="C15" s="9">
        <v>26700</v>
      </c>
      <c r="D15" s="9">
        <v>1028</v>
      </c>
      <c r="E15" s="9">
        <v>-20223</v>
      </c>
      <c r="F15" s="9">
        <v>0</v>
      </c>
      <c r="G15" s="9">
        <v>-6437</v>
      </c>
      <c r="H15" s="9">
        <v>0</v>
      </c>
      <c r="I15" s="9">
        <v>1068</v>
      </c>
    </row>
    <row r="16" spans="1:9" s="3" customFormat="1" ht="12" customHeight="1">
      <c r="A16" s="3" t="s">
        <v>193</v>
      </c>
      <c r="B16" s="9">
        <v>26477</v>
      </c>
      <c r="C16" s="9">
        <v>26440</v>
      </c>
      <c r="D16" s="9">
        <v>631</v>
      </c>
      <c r="E16" s="9">
        <v>-7633</v>
      </c>
      <c r="F16" s="9">
        <v>0</v>
      </c>
      <c r="G16" s="9">
        <v>-9072</v>
      </c>
      <c r="H16" s="9">
        <v>0</v>
      </c>
      <c r="I16" s="9">
        <v>10366</v>
      </c>
    </row>
    <row r="17" spans="1:9" s="3" customFormat="1" ht="12" customHeight="1">
      <c r="A17" s="3" t="s">
        <v>211</v>
      </c>
      <c r="B17" s="9">
        <v>24724</v>
      </c>
      <c r="C17" s="9">
        <v>24511</v>
      </c>
      <c r="D17" s="9">
        <v>0</v>
      </c>
      <c r="E17" s="9">
        <v>-16792</v>
      </c>
      <c r="F17" s="9">
        <v>0</v>
      </c>
      <c r="G17" s="9">
        <v>-5982</v>
      </c>
      <c r="H17" s="9">
        <v>0</v>
      </c>
      <c r="I17" s="9">
        <v>1737</v>
      </c>
    </row>
    <row r="18" spans="1:9" s="3" customFormat="1" ht="12" customHeight="1">
      <c r="A18" s="3" t="s">
        <v>208</v>
      </c>
      <c r="B18" s="9">
        <v>21656</v>
      </c>
      <c r="C18" s="9">
        <v>21656</v>
      </c>
      <c r="D18" s="9">
        <v>0</v>
      </c>
      <c r="E18" s="9">
        <v>-13981</v>
      </c>
      <c r="F18" s="9">
        <v>0</v>
      </c>
      <c r="G18" s="9">
        <v>-5826</v>
      </c>
      <c r="H18" s="9">
        <v>0</v>
      </c>
      <c r="I18" s="9">
        <v>1849</v>
      </c>
    </row>
    <row r="19" spans="1:9" s="3" customFormat="1" ht="12" customHeight="1">
      <c r="A19" s="3" t="s">
        <v>215</v>
      </c>
      <c r="B19" s="9">
        <v>16331</v>
      </c>
      <c r="C19" s="9">
        <v>16331</v>
      </c>
      <c r="D19" s="9">
        <v>10</v>
      </c>
      <c r="E19" s="9">
        <v>-12654</v>
      </c>
      <c r="F19" s="9">
        <v>0</v>
      </c>
      <c r="G19" s="9">
        <v>-3492</v>
      </c>
      <c r="H19" s="9">
        <v>0</v>
      </c>
      <c r="I19" s="9">
        <v>195</v>
      </c>
    </row>
    <row r="20" spans="1:9" s="3" customFormat="1" ht="12" customHeight="1">
      <c r="A20" s="3" t="s">
        <v>206</v>
      </c>
      <c r="B20" s="9">
        <v>11860</v>
      </c>
      <c r="C20" s="9">
        <v>11860</v>
      </c>
      <c r="D20" s="9">
        <v>5126</v>
      </c>
      <c r="E20" s="9">
        <v>-9072</v>
      </c>
      <c r="F20" s="9">
        <v>0</v>
      </c>
      <c r="G20" s="9">
        <v>-1643</v>
      </c>
      <c r="H20" s="9">
        <v>0</v>
      </c>
      <c r="I20" s="9">
        <v>6271</v>
      </c>
    </row>
    <row r="21" spans="1:9" s="3" customFormat="1" ht="12" customHeight="1">
      <c r="A21" s="3" t="s">
        <v>214</v>
      </c>
      <c r="B21" s="9">
        <v>11512</v>
      </c>
      <c r="C21" s="9">
        <v>11512</v>
      </c>
      <c r="D21" s="9">
        <v>170</v>
      </c>
      <c r="E21" s="9">
        <v>-8131</v>
      </c>
      <c r="F21" s="9">
        <v>0</v>
      </c>
      <c r="G21" s="9">
        <v>-2586</v>
      </c>
      <c r="H21" s="9">
        <v>23</v>
      </c>
      <c r="I21" s="9">
        <v>988</v>
      </c>
    </row>
    <row r="22" spans="1:9" s="3" customFormat="1" ht="12" customHeight="1">
      <c r="A22" s="3" t="s">
        <v>217</v>
      </c>
      <c r="B22" s="9">
        <v>10330</v>
      </c>
      <c r="C22" s="9">
        <v>10330</v>
      </c>
      <c r="D22" s="9">
        <v>218</v>
      </c>
      <c r="E22" s="9">
        <v>-9458</v>
      </c>
      <c r="F22" s="9">
        <v>0</v>
      </c>
      <c r="G22" s="9">
        <v>-2583</v>
      </c>
      <c r="H22" s="9">
        <v>0</v>
      </c>
      <c r="I22" s="9">
        <v>-1493</v>
      </c>
    </row>
    <row r="23" spans="1:9" s="3" customFormat="1" ht="12" customHeight="1">
      <c r="A23" s="3" t="s">
        <v>205</v>
      </c>
      <c r="B23" s="9">
        <v>10296</v>
      </c>
      <c r="C23" s="9">
        <v>10296</v>
      </c>
      <c r="D23" s="9">
        <v>1587</v>
      </c>
      <c r="E23" s="9">
        <v>-6701</v>
      </c>
      <c r="F23" s="9">
        <v>0</v>
      </c>
      <c r="G23" s="9">
        <v>-1335</v>
      </c>
      <c r="H23" s="9">
        <v>0</v>
      </c>
      <c r="I23" s="9">
        <v>3847</v>
      </c>
    </row>
    <row r="24" spans="1:9" s="3" customFormat="1" ht="12" customHeight="1">
      <c r="A24" s="3" t="s">
        <v>218</v>
      </c>
      <c r="B24" s="9">
        <v>9626</v>
      </c>
      <c r="C24" s="9">
        <v>9626</v>
      </c>
      <c r="D24" s="9">
        <v>127</v>
      </c>
      <c r="E24" s="9">
        <v>-8216</v>
      </c>
      <c r="F24" s="9">
        <v>0</v>
      </c>
      <c r="G24" s="9">
        <v>-2407</v>
      </c>
      <c r="H24" s="9">
        <v>0</v>
      </c>
      <c r="I24" s="9">
        <v>-870</v>
      </c>
    </row>
    <row r="25" spans="1:9" s="3" customFormat="1" ht="12" customHeight="1">
      <c r="A25" s="3" t="s">
        <v>195</v>
      </c>
      <c r="B25" s="9">
        <v>7534</v>
      </c>
      <c r="C25" s="9">
        <v>7534</v>
      </c>
      <c r="D25" s="9">
        <v>0</v>
      </c>
      <c r="E25" s="9">
        <v>-3827</v>
      </c>
      <c r="F25" s="9">
        <v>0</v>
      </c>
      <c r="G25" s="9">
        <v>-507</v>
      </c>
      <c r="H25" s="9">
        <v>0</v>
      </c>
      <c r="I25" s="9">
        <v>3200</v>
      </c>
    </row>
    <row r="26" spans="1:9" s="3" customFormat="1" ht="12" customHeight="1">
      <c r="A26" s="3" t="s">
        <v>197</v>
      </c>
      <c r="B26" s="9">
        <v>7188</v>
      </c>
      <c r="C26" s="9">
        <v>7188</v>
      </c>
      <c r="D26" s="9">
        <v>2613</v>
      </c>
      <c r="E26" s="9">
        <v>-2719</v>
      </c>
      <c r="F26" s="9">
        <v>0</v>
      </c>
      <c r="G26" s="9">
        <v>-258</v>
      </c>
      <c r="H26" s="9">
        <v>0</v>
      </c>
      <c r="I26" s="9">
        <v>6824</v>
      </c>
    </row>
    <row r="27" spans="1:9" s="3" customFormat="1" ht="12" customHeight="1">
      <c r="A27" s="3" t="s">
        <v>210</v>
      </c>
      <c r="B27" s="9">
        <v>9238</v>
      </c>
      <c r="C27" s="9">
        <v>6846</v>
      </c>
      <c r="D27" s="9">
        <v>2341</v>
      </c>
      <c r="E27" s="9">
        <v>-4727</v>
      </c>
      <c r="F27" s="9">
        <v>0</v>
      </c>
      <c r="G27" s="9">
        <v>-1021</v>
      </c>
      <c r="H27" s="9">
        <v>0</v>
      </c>
      <c r="I27" s="9">
        <v>3439</v>
      </c>
    </row>
    <row r="28" spans="1:9" s="3" customFormat="1" ht="12" customHeight="1">
      <c r="A28" s="3" t="s">
        <v>212</v>
      </c>
      <c r="B28" s="9">
        <v>6620</v>
      </c>
      <c r="C28" s="9">
        <v>6620</v>
      </c>
      <c r="D28" s="9">
        <v>1208</v>
      </c>
      <c r="E28" s="9">
        <v>-3906</v>
      </c>
      <c r="F28" s="9">
        <v>0</v>
      </c>
      <c r="G28" s="9">
        <v>-622</v>
      </c>
      <c r="H28" s="9">
        <v>0</v>
      </c>
      <c r="I28" s="9">
        <v>3300</v>
      </c>
    </row>
    <row r="29" spans="1:9" s="3" customFormat="1" ht="12" customHeight="1">
      <c r="A29" s="3" t="s">
        <v>219</v>
      </c>
      <c r="B29" s="9">
        <v>6015</v>
      </c>
      <c r="C29" s="9">
        <v>6015</v>
      </c>
      <c r="D29" s="9">
        <v>104</v>
      </c>
      <c r="E29" s="9">
        <v>-5213</v>
      </c>
      <c r="F29" s="9">
        <v>0</v>
      </c>
      <c r="G29" s="9">
        <v>-1503</v>
      </c>
      <c r="H29" s="9">
        <v>0</v>
      </c>
      <c r="I29" s="9">
        <v>-597</v>
      </c>
    </row>
    <row r="30" spans="1:9" s="3" customFormat="1" ht="12" customHeight="1">
      <c r="A30" s="3" t="s">
        <v>220</v>
      </c>
      <c r="B30" s="9">
        <v>5394</v>
      </c>
      <c r="C30" s="9">
        <v>5394</v>
      </c>
      <c r="D30" s="9">
        <v>54</v>
      </c>
      <c r="E30" s="9">
        <v>-5130</v>
      </c>
      <c r="F30" s="9">
        <v>0</v>
      </c>
      <c r="G30" s="9">
        <v>-1348</v>
      </c>
      <c r="H30" s="9">
        <v>0</v>
      </c>
      <c r="I30" s="9">
        <v>-1030</v>
      </c>
    </row>
    <row r="31" spans="1:9" s="3" customFormat="1" ht="12" customHeight="1">
      <c r="A31" s="3" t="s">
        <v>213</v>
      </c>
      <c r="B31" s="9">
        <v>4215</v>
      </c>
      <c r="C31" s="9">
        <v>4215</v>
      </c>
      <c r="D31" s="9">
        <v>2171</v>
      </c>
      <c r="E31" s="9">
        <v>-1909</v>
      </c>
      <c r="F31" s="9">
        <v>0</v>
      </c>
      <c r="G31" s="9">
        <v>-90</v>
      </c>
      <c r="H31" s="9">
        <v>0</v>
      </c>
      <c r="I31" s="9">
        <v>4387</v>
      </c>
    </row>
    <row r="32" spans="1:9" s="3" customFormat="1" ht="12" customHeight="1">
      <c r="A32" s="3" t="s">
        <v>221</v>
      </c>
      <c r="B32" s="9">
        <v>3322</v>
      </c>
      <c r="C32" s="9">
        <v>3322</v>
      </c>
      <c r="D32" s="9">
        <v>71</v>
      </c>
      <c r="E32" s="9">
        <v>-2963</v>
      </c>
      <c r="F32" s="9">
        <v>0</v>
      </c>
      <c r="G32" s="9">
        <v>-984</v>
      </c>
      <c r="H32" s="9">
        <v>0</v>
      </c>
      <c r="I32" s="9">
        <v>-554</v>
      </c>
    </row>
    <row r="33" spans="1:9" s="3" customFormat="1" ht="12" customHeight="1">
      <c r="A33" s="3" t="s">
        <v>222</v>
      </c>
      <c r="B33" s="9">
        <v>3174</v>
      </c>
      <c r="C33" s="9">
        <v>3174</v>
      </c>
      <c r="D33" s="9">
        <v>54</v>
      </c>
      <c r="E33" s="9">
        <v>-2960</v>
      </c>
      <c r="F33" s="9">
        <v>0</v>
      </c>
      <c r="G33" s="9">
        <v>-794</v>
      </c>
      <c r="H33" s="9">
        <v>0</v>
      </c>
      <c r="I33" s="9">
        <v>-526</v>
      </c>
    </row>
    <row r="34" spans="1:9" s="3" customFormat="1" ht="12.75">
      <c r="A34" s="2"/>
      <c r="B34" s="9"/>
      <c r="C34" s="9"/>
      <c r="D34" s="9"/>
      <c r="E34" s="9"/>
      <c r="F34" s="9"/>
      <c r="G34" s="9"/>
      <c r="H34" s="9"/>
      <c r="I34" s="9"/>
    </row>
    <row r="35" spans="1:9" ht="12.75">
      <c r="A35" s="3" t="s">
        <v>139</v>
      </c>
      <c r="B35" s="9">
        <f aca="true" t="shared" si="0" ref="B35:I35">SUM(B4:B34)</f>
        <v>962157</v>
      </c>
      <c r="C35" s="9">
        <f t="shared" si="0"/>
        <v>959096</v>
      </c>
      <c r="D35" s="9">
        <f t="shared" si="0"/>
        <v>30317</v>
      </c>
      <c r="E35" s="9">
        <f t="shared" si="0"/>
        <v>-730489</v>
      </c>
      <c r="F35" s="9">
        <f t="shared" si="0"/>
        <v>0</v>
      </c>
      <c r="G35" s="9">
        <f t="shared" si="0"/>
        <v>-214294</v>
      </c>
      <c r="H35" s="9">
        <f t="shared" si="0"/>
        <v>23</v>
      </c>
      <c r="I35" s="9">
        <f t="shared" si="0"/>
        <v>44653</v>
      </c>
    </row>
    <row r="36" spans="1:9" ht="12.75">
      <c r="A36" s="1" t="s">
        <v>140</v>
      </c>
      <c r="B36" s="10">
        <v>931077</v>
      </c>
      <c r="C36" s="10">
        <v>928656</v>
      </c>
      <c r="D36" s="10">
        <v>50581</v>
      </c>
      <c r="E36" s="10">
        <v>-586407</v>
      </c>
      <c r="F36" s="10">
        <v>0</v>
      </c>
      <c r="G36" s="10">
        <v>-245116</v>
      </c>
      <c r="H36" s="10">
        <v>23</v>
      </c>
      <c r="I36" s="10">
        <v>147737</v>
      </c>
    </row>
    <row r="38" spans="1:9" ht="12.75">
      <c r="A38" s="1" t="s">
        <v>136</v>
      </c>
      <c r="B38" s="7">
        <f aca="true" t="shared" si="1" ref="B38:I39">B35/($C35/100)</f>
        <v>100.31915470401296</v>
      </c>
      <c r="C38" s="7">
        <f t="shared" si="1"/>
        <v>100.00000000000001</v>
      </c>
      <c r="D38" s="7">
        <f t="shared" si="1"/>
        <v>3.160997439255299</v>
      </c>
      <c r="E38" s="7">
        <f t="shared" si="1"/>
        <v>-76.16432557324815</v>
      </c>
      <c r="F38" s="7">
        <f t="shared" si="1"/>
        <v>0</v>
      </c>
      <c r="G38" s="7">
        <f t="shared" si="1"/>
        <v>-22.343331637291787</v>
      </c>
      <c r="H38" s="7">
        <f t="shared" si="1"/>
        <v>0.002398091536196585</v>
      </c>
      <c r="I38" s="7">
        <f t="shared" si="1"/>
        <v>4.6557383202515705</v>
      </c>
    </row>
    <row r="39" spans="1:9" ht="12.75">
      <c r="A39" s="1" t="s">
        <v>137</v>
      </c>
      <c r="B39" s="7">
        <f t="shared" si="1"/>
        <v>100.26069933322997</v>
      </c>
      <c r="C39" s="7">
        <f t="shared" si="1"/>
        <v>100</v>
      </c>
      <c r="D39" s="7">
        <f t="shared" si="1"/>
        <v>5.446688547750728</v>
      </c>
      <c r="E39" s="7">
        <f t="shared" si="1"/>
        <v>-63.14577195430817</v>
      </c>
      <c r="F39" s="7">
        <f t="shared" si="1"/>
        <v>0</v>
      </c>
      <c r="G39" s="7">
        <f t="shared" si="1"/>
        <v>-26.394703743905172</v>
      </c>
      <c r="H39" s="7">
        <f t="shared" si="1"/>
        <v>0.002476697506934753</v>
      </c>
      <c r="I39" s="7">
        <f t="shared" si="1"/>
        <v>15.908689547044332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2"/>
  <dimension ref="A1:K2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270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44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11793000</v>
      </c>
      <c r="C4" s="9">
        <v>10928000</v>
      </c>
      <c r="D4" s="9">
        <v>621000</v>
      </c>
      <c r="E4" s="9">
        <v>-9457000</v>
      </c>
      <c r="F4" s="9">
        <v>0</v>
      </c>
      <c r="G4" s="9">
        <v>-2494000</v>
      </c>
      <c r="H4" s="9">
        <v>0</v>
      </c>
      <c r="I4" s="9">
        <v>-402000</v>
      </c>
    </row>
    <row r="5" spans="1:9" s="3" customFormat="1" ht="12" customHeight="1">
      <c r="A5" s="3" t="s">
        <v>156</v>
      </c>
      <c r="B5" s="9">
        <v>642067</v>
      </c>
      <c r="C5" s="9">
        <v>282576</v>
      </c>
      <c r="D5" s="9">
        <v>20496</v>
      </c>
      <c r="E5" s="9">
        <v>-85290</v>
      </c>
      <c r="F5" s="9">
        <v>0</v>
      </c>
      <c r="G5" s="9">
        <v>-113066</v>
      </c>
      <c r="H5" s="9">
        <v>0</v>
      </c>
      <c r="I5" s="9">
        <v>104716</v>
      </c>
    </row>
    <row r="6" spans="1:9" s="3" customFormat="1" ht="12" customHeight="1">
      <c r="A6" s="3" t="s">
        <v>177</v>
      </c>
      <c r="B6" s="9">
        <v>480751</v>
      </c>
      <c r="C6" s="9">
        <v>445329</v>
      </c>
      <c r="D6" s="9">
        <v>19375</v>
      </c>
      <c r="E6" s="9">
        <v>-306503</v>
      </c>
      <c r="F6" s="9">
        <v>0</v>
      </c>
      <c r="G6" s="9">
        <v>-109865</v>
      </c>
      <c r="H6" s="9">
        <v>0</v>
      </c>
      <c r="I6" s="9">
        <v>48336</v>
      </c>
    </row>
    <row r="7" spans="1:9" s="3" customFormat="1" ht="12" customHeight="1">
      <c r="A7" s="3" t="s">
        <v>231</v>
      </c>
      <c r="B7" s="9">
        <v>142606</v>
      </c>
      <c r="C7" s="9">
        <v>36334</v>
      </c>
      <c r="D7" s="9">
        <v>632</v>
      </c>
      <c r="E7" s="9">
        <v>-24059</v>
      </c>
      <c r="F7" s="9">
        <v>0</v>
      </c>
      <c r="G7" s="9">
        <v>-12188</v>
      </c>
      <c r="H7" s="9">
        <v>0</v>
      </c>
      <c r="I7" s="9">
        <v>719</v>
      </c>
    </row>
    <row r="8" spans="1:9" s="3" customFormat="1" ht="12" customHeight="1">
      <c r="A8" s="3" t="s">
        <v>176</v>
      </c>
      <c r="B8" s="9">
        <v>127855</v>
      </c>
      <c r="C8" s="9">
        <v>93308</v>
      </c>
      <c r="D8" s="9">
        <v>15578</v>
      </c>
      <c r="E8" s="9">
        <v>-32711</v>
      </c>
      <c r="F8" s="9">
        <v>0</v>
      </c>
      <c r="G8" s="9">
        <v>-3617</v>
      </c>
      <c r="H8" s="9">
        <v>0</v>
      </c>
      <c r="I8" s="9">
        <v>72558</v>
      </c>
    </row>
    <row r="9" spans="1:9" s="3" customFormat="1" ht="12" customHeight="1">
      <c r="A9" s="3" t="s">
        <v>149</v>
      </c>
      <c r="B9" s="9">
        <v>114891</v>
      </c>
      <c r="C9" s="9">
        <v>114905</v>
      </c>
      <c r="D9" s="9">
        <v>13067</v>
      </c>
      <c r="E9" s="9">
        <v>-302956</v>
      </c>
      <c r="F9" s="9">
        <v>0</v>
      </c>
      <c r="G9" s="9">
        <v>-74507</v>
      </c>
      <c r="H9" s="9">
        <v>-12771</v>
      </c>
      <c r="I9" s="9">
        <v>-262262</v>
      </c>
    </row>
    <row r="10" spans="1:9" s="3" customFormat="1" ht="12" customHeight="1">
      <c r="A10" s="3" t="s">
        <v>172</v>
      </c>
      <c r="B10" s="9">
        <v>57485</v>
      </c>
      <c r="C10" s="9">
        <v>15134</v>
      </c>
      <c r="D10" s="9">
        <v>2645</v>
      </c>
      <c r="E10" s="9">
        <v>-5571</v>
      </c>
      <c r="F10" s="9">
        <v>-201</v>
      </c>
      <c r="G10" s="9">
        <v>-499</v>
      </c>
      <c r="H10" s="9">
        <v>0</v>
      </c>
      <c r="I10" s="9">
        <v>11508</v>
      </c>
    </row>
    <row r="11" spans="1:9" s="3" customFormat="1" ht="12" customHeight="1">
      <c r="A11" s="3" t="s">
        <v>157</v>
      </c>
      <c r="B11" s="9">
        <v>51441</v>
      </c>
      <c r="C11" s="9">
        <v>6936</v>
      </c>
      <c r="D11" s="9">
        <v>680</v>
      </c>
      <c r="E11" s="9">
        <v>-8477</v>
      </c>
      <c r="F11" s="9">
        <v>0</v>
      </c>
      <c r="G11" s="9">
        <v>-2225</v>
      </c>
      <c r="H11" s="9">
        <v>8424</v>
      </c>
      <c r="I11" s="9">
        <v>5338</v>
      </c>
    </row>
    <row r="12" spans="1:9" s="3" customFormat="1" ht="12" customHeight="1">
      <c r="A12" s="3" t="s">
        <v>236</v>
      </c>
      <c r="B12" s="9">
        <v>37818</v>
      </c>
      <c r="C12" s="9">
        <v>37818</v>
      </c>
      <c r="D12" s="9">
        <v>1437</v>
      </c>
      <c r="E12" s="9">
        <v>-37336</v>
      </c>
      <c r="F12" s="9">
        <v>0</v>
      </c>
      <c r="G12" s="9">
        <v>-9639</v>
      </c>
      <c r="H12" s="9">
        <v>0</v>
      </c>
      <c r="I12" s="9">
        <v>-7720</v>
      </c>
    </row>
    <row r="13" spans="1:9" s="3" customFormat="1" ht="12" customHeight="1">
      <c r="A13" s="3" t="s">
        <v>230</v>
      </c>
      <c r="B13" s="9">
        <v>26280</v>
      </c>
      <c r="C13" s="9">
        <v>25658</v>
      </c>
      <c r="D13" s="9">
        <v>406</v>
      </c>
      <c r="E13" s="9">
        <v>-15282</v>
      </c>
      <c r="F13" s="9">
        <v>0</v>
      </c>
      <c r="G13" s="9">
        <v>-12587</v>
      </c>
      <c r="H13" s="9">
        <v>0</v>
      </c>
      <c r="I13" s="9">
        <v>-1805</v>
      </c>
    </row>
    <row r="14" spans="1:9" s="3" customFormat="1" ht="12" customHeight="1">
      <c r="A14" s="3" t="s">
        <v>171</v>
      </c>
      <c r="B14" s="9">
        <v>26258</v>
      </c>
      <c r="C14" s="9">
        <v>25322</v>
      </c>
      <c r="D14" s="9">
        <v>111</v>
      </c>
      <c r="E14" s="9">
        <v>-17521</v>
      </c>
      <c r="F14" s="9">
        <v>0</v>
      </c>
      <c r="G14" s="9">
        <v>-1018</v>
      </c>
      <c r="H14" s="9">
        <v>-9695</v>
      </c>
      <c r="I14" s="9">
        <v>-2801</v>
      </c>
    </row>
    <row r="15" spans="1:9" s="3" customFormat="1" ht="12" customHeight="1">
      <c r="A15" s="3" t="s">
        <v>165</v>
      </c>
      <c r="B15" s="9">
        <v>16940</v>
      </c>
      <c r="C15" s="9">
        <v>9311</v>
      </c>
      <c r="D15" s="9">
        <v>313</v>
      </c>
      <c r="E15" s="9">
        <v>-998</v>
      </c>
      <c r="F15" s="9">
        <v>-6701</v>
      </c>
      <c r="G15" s="9">
        <v>-246</v>
      </c>
      <c r="H15" s="9">
        <v>0</v>
      </c>
      <c r="I15" s="9">
        <v>1679</v>
      </c>
    </row>
    <row r="16" spans="1:9" s="3" customFormat="1" ht="12" customHeight="1">
      <c r="A16" s="3" t="s">
        <v>143</v>
      </c>
      <c r="B16" s="9">
        <v>10269</v>
      </c>
      <c r="C16" s="9">
        <v>10854</v>
      </c>
      <c r="D16" s="9">
        <v>0</v>
      </c>
      <c r="E16" s="9">
        <v>-8344</v>
      </c>
      <c r="F16" s="9">
        <v>0</v>
      </c>
      <c r="G16" s="9">
        <v>-9957</v>
      </c>
      <c r="H16" s="9">
        <v>0</v>
      </c>
      <c r="I16" s="9">
        <v>-7447</v>
      </c>
    </row>
    <row r="17" spans="1:9" s="3" customFormat="1" ht="12" customHeight="1">
      <c r="A17" s="3" t="s">
        <v>166</v>
      </c>
      <c r="B17" s="9">
        <v>4086</v>
      </c>
      <c r="C17" s="9">
        <v>1789</v>
      </c>
      <c r="D17" s="9">
        <v>41</v>
      </c>
      <c r="E17" s="9">
        <v>-5245</v>
      </c>
      <c r="F17" s="9">
        <v>0</v>
      </c>
      <c r="G17" s="9">
        <v>-379</v>
      </c>
      <c r="H17" s="9">
        <v>0</v>
      </c>
      <c r="I17" s="9">
        <v>-3794</v>
      </c>
    </row>
    <row r="18" spans="1:9" s="3" customFormat="1" ht="12" customHeight="1">
      <c r="A18" s="3" t="s">
        <v>142</v>
      </c>
      <c r="B18" s="9">
        <v>3712</v>
      </c>
      <c r="C18" s="9">
        <v>2509</v>
      </c>
      <c r="D18" s="9">
        <v>347</v>
      </c>
      <c r="E18" s="9">
        <v>-2885</v>
      </c>
      <c r="F18" s="9">
        <v>0</v>
      </c>
      <c r="G18" s="9">
        <v>-379</v>
      </c>
      <c r="H18" s="9">
        <v>71</v>
      </c>
      <c r="I18" s="9">
        <v>-337</v>
      </c>
    </row>
    <row r="19" spans="1:9" s="3" customFormat="1" ht="12" customHeight="1">
      <c r="A19" s="3" t="s">
        <v>158</v>
      </c>
      <c r="B19" s="9">
        <v>3177</v>
      </c>
      <c r="C19" s="9">
        <v>1975</v>
      </c>
      <c r="D19" s="9">
        <v>130</v>
      </c>
      <c r="E19" s="9">
        <v>-673</v>
      </c>
      <c r="F19" s="9">
        <v>0</v>
      </c>
      <c r="G19" s="9">
        <v>0</v>
      </c>
      <c r="H19" s="9">
        <v>0</v>
      </c>
      <c r="I19" s="9">
        <v>1432</v>
      </c>
    </row>
    <row r="20" spans="1:9" s="3" customFormat="1" ht="12" customHeight="1">
      <c r="A20" s="3" t="s">
        <v>185</v>
      </c>
      <c r="B20" s="9">
        <v>500</v>
      </c>
      <c r="C20" s="9">
        <v>500</v>
      </c>
      <c r="D20" s="9">
        <v>0</v>
      </c>
      <c r="E20" s="9">
        <v>-234</v>
      </c>
      <c r="F20" s="9">
        <v>0</v>
      </c>
      <c r="G20" s="9">
        <v>0</v>
      </c>
      <c r="H20" s="9">
        <v>0</v>
      </c>
      <c r="I20" s="9">
        <v>266</v>
      </c>
    </row>
    <row r="21" spans="1:9" s="3" customFormat="1" ht="12" customHeight="1">
      <c r="A21" s="3" t="s">
        <v>267</v>
      </c>
      <c r="B21" s="9">
        <v>-20916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3" customFormat="1" ht="12.75">
      <c r="A22" s="2"/>
      <c r="B22" s="9"/>
      <c r="C22" s="9"/>
      <c r="D22" s="9"/>
      <c r="E22" s="9"/>
      <c r="F22" s="9"/>
      <c r="G22" s="9"/>
      <c r="H22" s="9"/>
      <c r="I22" s="9"/>
    </row>
    <row r="23" spans="1:9" ht="12.75">
      <c r="A23" s="3" t="s">
        <v>139</v>
      </c>
      <c r="B23" s="9">
        <f aca="true" t="shared" si="0" ref="B23:I23">SUM(B4:B22)</f>
        <v>13518220</v>
      </c>
      <c r="C23" s="9">
        <f t="shared" si="0"/>
        <v>12038258</v>
      </c>
      <c r="D23" s="9">
        <f t="shared" si="0"/>
        <v>696258</v>
      </c>
      <c r="E23" s="9">
        <f t="shared" si="0"/>
        <v>-10311085</v>
      </c>
      <c r="F23" s="9">
        <f t="shared" si="0"/>
        <v>-6902</v>
      </c>
      <c r="G23" s="9">
        <f t="shared" si="0"/>
        <v>-2844172</v>
      </c>
      <c r="H23" s="9">
        <f t="shared" si="0"/>
        <v>-13971</v>
      </c>
      <c r="I23" s="9">
        <f t="shared" si="0"/>
        <v>-441614</v>
      </c>
    </row>
    <row r="24" spans="1:9" ht="12.75">
      <c r="A24" s="1" t="s">
        <v>140</v>
      </c>
      <c r="B24" s="10">
        <v>10530139</v>
      </c>
      <c r="C24" s="10">
        <v>9170935</v>
      </c>
      <c r="D24" s="10">
        <v>647264</v>
      </c>
      <c r="E24" s="10">
        <v>-8384194</v>
      </c>
      <c r="F24" s="10">
        <v>-11187</v>
      </c>
      <c r="G24" s="10">
        <v>-2070226</v>
      </c>
      <c r="H24" s="10">
        <v>21202</v>
      </c>
      <c r="I24" s="10">
        <v>-626206</v>
      </c>
    </row>
    <row r="26" spans="1:9" ht="12.75">
      <c r="A26" s="1" t="s">
        <v>136</v>
      </c>
      <c r="B26" s="7">
        <f aca="true" t="shared" si="1" ref="B26:I27">B23/($C23/100)</f>
        <v>112.29382191343632</v>
      </c>
      <c r="C26" s="7">
        <f t="shared" si="1"/>
        <v>100</v>
      </c>
      <c r="D26" s="7">
        <f t="shared" si="1"/>
        <v>5.783710566761403</v>
      </c>
      <c r="E26" s="7">
        <f t="shared" si="1"/>
        <v>-85.65263346241623</v>
      </c>
      <c r="F26" s="7">
        <f t="shared" si="1"/>
        <v>-0.05733387671206249</v>
      </c>
      <c r="G26" s="7">
        <f t="shared" si="1"/>
        <v>-23.62610935901191</v>
      </c>
      <c r="H26" s="7">
        <f t="shared" si="1"/>
        <v>-0.11605499732602508</v>
      </c>
      <c r="I26" s="7">
        <f t="shared" si="1"/>
        <v>-3.6684211287048343</v>
      </c>
    </row>
    <row r="27" spans="1:9" ht="12.75">
      <c r="A27" s="1" t="s">
        <v>137</v>
      </c>
      <c r="B27" s="7">
        <f t="shared" si="1"/>
        <v>114.82077890640376</v>
      </c>
      <c r="C27" s="7">
        <f t="shared" si="1"/>
        <v>100</v>
      </c>
      <c r="D27" s="7">
        <f t="shared" si="1"/>
        <v>7.057775461280665</v>
      </c>
      <c r="E27" s="7">
        <f t="shared" si="1"/>
        <v>-91.4213654332955</v>
      </c>
      <c r="F27" s="7">
        <f t="shared" si="1"/>
        <v>-0.12198320018624055</v>
      </c>
      <c r="G27" s="7">
        <f t="shared" si="1"/>
        <v>-22.573772467038527</v>
      </c>
      <c r="H27" s="7">
        <f t="shared" si="1"/>
        <v>0.23118689642877197</v>
      </c>
      <c r="I27" s="7">
        <f t="shared" si="1"/>
        <v>-6.828158742810847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328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45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9">
        <f>'Tabell 12'!B53+'Tabell 13'!B39</f>
        <v>7556846</v>
      </c>
      <c r="C4" s="9">
        <f>'Tabell 12'!C53+'Tabell 13'!C39</f>
        <v>5353350</v>
      </c>
      <c r="D4" s="9">
        <f>'Tabell 12'!D53+'Tabell 13'!D39</f>
        <v>476551</v>
      </c>
      <c r="E4" s="9">
        <f>'Tabell 12'!E53+'Tabell 13'!E39</f>
        <v>-4511616</v>
      </c>
      <c r="F4" s="9">
        <f>'Tabell 12'!F53+'Tabell 13'!F39</f>
        <v>-129620</v>
      </c>
      <c r="G4" s="9">
        <f>'Tabell 12'!G53+'Tabell 13'!G39</f>
        <v>-1690045</v>
      </c>
      <c r="H4" s="9">
        <f>'Tabell 12'!H53+'Tabell 13'!H39</f>
        <v>991567</v>
      </c>
      <c r="I4" s="9">
        <f>'Tabell 12'!I53+'Tabell 13'!I39</f>
        <v>490187</v>
      </c>
    </row>
    <row r="5" spans="1:9" s="3" customFormat="1" ht="12" customHeight="1">
      <c r="A5" s="23" t="s">
        <v>329</v>
      </c>
      <c r="B5" s="13">
        <f>'Tabell 12'!B54+'Tabell 13'!B40</f>
        <v>6218229</v>
      </c>
      <c r="C5" s="13">
        <f>'Tabell 12'!C54+'Tabell 13'!C40</f>
        <v>4657840</v>
      </c>
      <c r="D5" s="13">
        <f>'Tabell 12'!D54+'Tabell 13'!D40</f>
        <v>602254</v>
      </c>
      <c r="E5" s="13">
        <f>'Tabell 12'!E54+'Tabell 13'!E40</f>
        <v>-3603063</v>
      </c>
      <c r="F5" s="13">
        <f>'Tabell 12'!F54+'Tabell 13'!F40</f>
        <v>-378418</v>
      </c>
      <c r="G5" s="13">
        <f>'Tabell 12'!G54+'Tabell 13'!G40</f>
        <v>-1532939</v>
      </c>
      <c r="H5" s="13">
        <f>'Tabell 12'!H54+'Tabell 13'!H40</f>
        <v>123399</v>
      </c>
      <c r="I5" s="13">
        <f>'Tabell 12'!I54+'Tabell 13'!I40</f>
        <v>-130927</v>
      </c>
    </row>
    <row r="6" spans="1:9" s="3" customFormat="1" ht="12" customHeight="1">
      <c r="A6" s="3" t="s">
        <v>3</v>
      </c>
      <c r="B6" s="9">
        <f>'Tabell 14'!B29+'Tabell 15'!B39</f>
        <v>7660006</v>
      </c>
      <c r="C6" s="9">
        <f>'Tabell 14'!C29+'Tabell 15'!C39</f>
        <v>6497922</v>
      </c>
      <c r="D6" s="9">
        <f>'Tabell 14'!D29+'Tabell 15'!D39</f>
        <v>373523</v>
      </c>
      <c r="E6" s="9">
        <f>'Tabell 14'!E29+'Tabell 15'!E39</f>
        <v>-5469200</v>
      </c>
      <c r="F6" s="9">
        <f>'Tabell 14'!F29+'Tabell 15'!F39</f>
        <v>-96176</v>
      </c>
      <c r="G6" s="9">
        <f>'Tabell 14'!G29+'Tabell 15'!G39</f>
        <v>-1459689</v>
      </c>
      <c r="H6" s="9">
        <f>'Tabell 14'!H29+'Tabell 15'!H39</f>
        <v>406417</v>
      </c>
      <c r="I6" s="9">
        <f>'Tabell 14'!I29+'Tabell 15'!I39</f>
        <v>252797</v>
      </c>
    </row>
    <row r="7" spans="1:9" s="3" customFormat="1" ht="12" customHeight="1">
      <c r="A7" s="23" t="s">
        <v>331</v>
      </c>
      <c r="B7" s="13">
        <f>'Tabell 14'!B30+'Tabell 15'!B40</f>
        <v>6871487</v>
      </c>
      <c r="C7" s="13">
        <f>'Tabell 14'!C30+'Tabell 15'!C40</f>
        <v>5817368</v>
      </c>
      <c r="D7" s="13">
        <f>'Tabell 14'!D30+'Tabell 15'!D40</f>
        <v>478659</v>
      </c>
      <c r="E7" s="13">
        <f>'Tabell 14'!E30+'Tabell 15'!E40</f>
        <v>-4776701</v>
      </c>
      <c r="F7" s="13">
        <f>'Tabell 14'!F30+'Tabell 15'!F40</f>
        <v>-361936</v>
      </c>
      <c r="G7" s="13">
        <f>'Tabell 14'!G30+'Tabell 15'!G40</f>
        <v>-1403491</v>
      </c>
      <c r="H7" s="13">
        <f>'Tabell 14'!H30+'Tabell 15'!H40</f>
        <v>10873</v>
      </c>
      <c r="I7" s="13">
        <f>'Tabell 14'!I30+'Tabell 15'!I40</f>
        <v>-235228</v>
      </c>
    </row>
    <row r="8" spans="1:9" s="3" customFormat="1" ht="12" customHeight="1">
      <c r="A8" s="3" t="s">
        <v>4</v>
      </c>
      <c r="B8" s="9">
        <f>'Tabell 17'!B43</f>
        <v>7460510</v>
      </c>
      <c r="C8" s="9">
        <f>'Tabell 17'!C43</f>
        <v>7037121</v>
      </c>
      <c r="D8" s="9">
        <f>'Tabell 17'!D43</f>
        <v>255000</v>
      </c>
      <c r="E8" s="9">
        <f>'Tabell 17'!E43</f>
        <v>-6077892</v>
      </c>
      <c r="F8" s="9">
        <f>'Tabell 17'!F43</f>
        <v>-51891</v>
      </c>
      <c r="G8" s="9">
        <f>'Tabell 17'!G43</f>
        <v>-1230611</v>
      </c>
      <c r="H8" s="9">
        <f>'Tabell 17'!H43</f>
        <v>392961</v>
      </c>
      <c r="I8" s="9">
        <f>'Tabell 17'!I43</f>
        <v>324688</v>
      </c>
    </row>
    <row r="9" spans="1:9" s="3" customFormat="1" ht="12" customHeight="1">
      <c r="A9" s="23" t="s">
        <v>332</v>
      </c>
      <c r="B9" s="13">
        <f>'Tabell 17'!B44</f>
        <v>6094659</v>
      </c>
      <c r="C9" s="13">
        <f>'Tabell 17'!C44</f>
        <v>5665457</v>
      </c>
      <c r="D9" s="13">
        <f>'Tabell 17'!D44</f>
        <v>255085</v>
      </c>
      <c r="E9" s="13">
        <f>'Tabell 17'!E44</f>
        <v>-4961695</v>
      </c>
      <c r="F9" s="13">
        <f>'Tabell 17'!F44</f>
        <v>-98567</v>
      </c>
      <c r="G9" s="13">
        <f>'Tabell 17'!G44</f>
        <v>-1221972</v>
      </c>
      <c r="H9" s="13">
        <f>'Tabell 17'!H44</f>
        <v>4398</v>
      </c>
      <c r="I9" s="13">
        <f>'Tabell 17'!I44</f>
        <v>-357294</v>
      </c>
    </row>
    <row r="10" spans="1:9" s="3" customFormat="1" ht="12" customHeight="1">
      <c r="A10" s="3" t="s">
        <v>5</v>
      </c>
      <c r="B10" s="9">
        <f>'Tabell 16'!B17</f>
        <v>5557575</v>
      </c>
      <c r="C10" s="9">
        <f>'Tabell 16'!C17</f>
        <v>4776969</v>
      </c>
      <c r="D10" s="9">
        <f>'Tabell 16'!D17</f>
        <v>1501466</v>
      </c>
      <c r="E10" s="9">
        <f>'Tabell 16'!E17</f>
        <v>-5115998</v>
      </c>
      <c r="F10" s="9">
        <f>'Tabell 16'!F17</f>
        <v>0</v>
      </c>
      <c r="G10" s="9">
        <f>'Tabell 16'!G17</f>
        <v>-1169012</v>
      </c>
      <c r="H10" s="9">
        <f>'Tabell 16'!H17</f>
        <v>479040</v>
      </c>
      <c r="I10" s="9">
        <f>'Tabell 16'!I17</f>
        <v>472465</v>
      </c>
    </row>
    <row r="11" spans="1:9" s="3" customFormat="1" ht="12" customHeight="1">
      <c r="A11" s="23" t="s">
        <v>333</v>
      </c>
      <c r="B11" s="13">
        <f>'Tabell 16'!B18</f>
        <v>4767587</v>
      </c>
      <c r="C11" s="13">
        <f>'Tabell 16'!C18</f>
        <v>4539602</v>
      </c>
      <c r="D11" s="13">
        <f>'Tabell 16'!D18</f>
        <v>1479852</v>
      </c>
      <c r="E11" s="13">
        <f>'Tabell 16'!E18</f>
        <v>-5798427</v>
      </c>
      <c r="F11" s="13">
        <f>'Tabell 16'!F18</f>
        <v>0</v>
      </c>
      <c r="G11" s="13">
        <f>'Tabell 16'!G18</f>
        <v>-1113893</v>
      </c>
      <c r="H11" s="13">
        <f>'Tabell 16'!H18</f>
        <v>12568</v>
      </c>
      <c r="I11" s="13">
        <f>'Tabell 16'!I18</f>
        <v>-880298</v>
      </c>
    </row>
    <row r="12" spans="1:9" s="3" customFormat="1" ht="12" customHeight="1">
      <c r="A12" s="3" t="s">
        <v>6</v>
      </c>
      <c r="B12" s="9">
        <f>'Tabell 8'!B45</f>
        <v>8197067</v>
      </c>
      <c r="C12" s="9">
        <f>'Tabell 8'!C45</f>
        <v>7951035</v>
      </c>
      <c r="D12" s="9">
        <f>'Tabell 8'!D45</f>
        <v>3893483</v>
      </c>
      <c r="E12" s="9">
        <f>'Tabell 8'!E45</f>
        <v>-14931192</v>
      </c>
      <c r="F12" s="9">
        <f>'Tabell 8'!F45</f>
        <v>-3824</v>
      </c>
      <c r="G12" s="9">
        <f>'Tabell 8'!G45</f>
        <v>-618509</v>
      </c>
      <c r="H12" s="9">
        <f>'Tabell 8'!H45</f>
        <v>200354</v>
      </c>
      <c r="I12" s="9">
        <f>'Tabell 8'!I45</f>
        <v>-3508653</v>
      </c>
    </row>
    <row r="13" spans="1:9" s="3" customFormat="1" ht="12" customHeight="1">
      <c r="A13" s="23" t="s">
        <v>334</v>
      </c>
      <c r="B13" s="13">
        <f>'Tabell 8'!B46</f>
        <v>6733318</v>
      </c>
      <c r="C13" s="13">
        <f>'Tabell 8'!C46</f>
        <v>6678880</v>
      </c>
      <c r="D13" s="13">
        <f>'Tabell 8'!D46</f>
        <v>2936542</v>
      </c>
      <c r="E13" s="13">
        <f>'Tabell 8'!E46</f>
        <v>-20340257</v>
      </c>
      <c r="F13" s="13">
        <f>'Tabell 8'!F46</f>
        <v>-11539</v>
      </c>
      <c r="G13" s="13">
        <f>'Tabell 8'!G46</f>
        <v>-636928</v>
      </c>
      <c r="H13" s="13">
        <f>'Tabell 8'!H46</f>
        <v>-62261</v>
      </c>
      <c r="I13" s="13">
        <f>'Tabell 8'!I46</f>
        <v>-11435562</v>
      </c>
    </row>
    <row r="14" spans="1:9" s="3" customFormat="1" ht="12" customHeight="1">
      <c r="A14" s="3" t="s">
        <v>7</v>
      </c>
      <c r="B14" s="9">
        <f>'Tabell 18a'!B14+'Tabell 18b'!B12+'Tabell 18c'!B19</f>
        <v>1305846</v>
      </c>
      <c r="C14" s="9">
        <f>'Tabell 18a'!C14+'Tabell 18b'!C12+'Tabell 18c'!C19</f>
        <v>815120</v>
      </c>
      <c r="D14" s="9">
        <f>'Tabell 18a'!D14+'Tabell 18b'!D12+'Tabell 18c'!D19</f>
        <v>152503</v>
      </c>
      <c r="E14" s="9">
        <f>'Tabell 18a'!E14+'Tabell 18b'!E12+'Tabell 18c'!E19</f>
        <v>-668595</v>
      </c>
      <c r="F14" s="9">
        <f>'Tabell 18a'!F14+'Tabell 18b'!F12+'Tabell 18c'!F19</f>
        <v>0</v>
      </c>
      <c r="G14" s="9">
        <f>'Tabell 18a'!G14+'Tabell 18b'!G12+'Tabell 18c'!G19</f>
        <v>-214596</v>
      </c>
      <c r="H14" s="9">
        <f>'Tabell 18a'!H14+'Tabell 18b'!H12+'Tabell 18c'!H19</f>
        <v>193659</v>
      </c>
      <c r="I14" s="9">
        <f>'Tabell 18a'!I14+'Tabell 18b'!I12+'Tabell 18c'!I19</f>
        <v>278091</v>
      </c>
    </row>
    <row r="15" spans="1:9" s="3" customFormat="1" ht="12" customHeight="1">
      <c r="A15" s="23" t="s">
        <v>335</v>
      </c>
      <c r="B15" s="13">
        <f>'Tabell 18a'!B15+'Tabell 18b'!B13+'Tabell 18c'!B20</f>
        <v>1192210</v>
      </c>
      <c r="C15" s="13">
        <f>'Tabell 18a'!C15+'Tabell 18b'!C13+'Tabell 18c'!C20</f>
        <v>738969</v>
      </c>
      <c r="D15" s="13">
        <f>'Tabell 18a'!D15+'Tabell 18b'!D13+'Tabell 18c'!D20</f>
        <v>37734</v>
      </c>
      <c r="E15" s="13">
        <f>'Tabell 18a'!E15+'Tabell 18b'!E13+'Tabell 18c'!E20</f>
        <v>-651366</v>
      </c>
      <c r="F15" s="13">
        <f>'Tabell 18a'!F15+'Tabell 18b'!F13+'Tabell 18c'!F20</f>
        <v>0</v>
      </c>
      <c r="G15" s="13">
        <f>'Tabell 18a'!G15+'Tabell 18b'!G13+'Tabell 18c'!G20</f>
        <v>-218700</v>
      </c>
      <c r="H15" s="13">
        <f>'Tabell 18a'!H15+'Tabell 18b'!H13+'Tabell 18c'!H20</f>
        <v>8181</v>
      </c>
      <c r="I15" s="13">
        <f>'Tabell 18a'!I15+'Tabell 18b'!I13+'Tabell 18c'!I20</f>
        <v>-85180</v>
      </c>
    </row>
    <row r="16" spans="1:9" s="3" customFormat="1" ht="12" customHeight="1">
      <c r="A16" s="3" t="s">
        <v>8</v>
      </c>
      <c r="B16" s="9">
        <f>'Tabell 11'!B10</f>
        <v>-441879</v>
      </c>
      <c r="C16" s="9">
        <f>'Tabell 11'!C10</f>
        <v>-441879</v>
      </c>
      <c r="D16" s="9">
        <f>'Tabell 11'!D10</f>
        <v>798038</v>
      </c>
      <c r="E16" s="9">
        <f>'Tabell 11'!E10</f>
        <v>-3710086</v>
      </c>
      <c r="F16" s="9">
        <f>'Tabell 11'!F10</f>
        <v>0</v>
      </c>
      <c r="G16" s="9">
        <f>'Tabell 11'!G10</f>
        <v>-70839</v>
      </c>
      <c r="H16" s="9">
        <f>'Tabell 11'!H10</f>
        <v>38914</v>
      </c>
      <c r="I16" s="9">
        <f>'Tabell 11'!I10</f>
        <v>-3385852</v>
      </c>
    </row>
    <row r="17" spans="1:9" s="3" customFormat="1" ht="12" customHeight="1">
      <c r="A17" s="23" t="s">
        <v>336</v>
      </c>
      <c r="B17" s="13">
        <f>'Tabell 11'!B11</f>
        <v>-455752</v>
      </c>
      <c r="C17" s="13">
        <f>'Tabell 11'!C11</f>
        <v>-442320</v>
      </c>
      <c r="D17" s="13">
        <f>'Tabell 11'!D11</f>
        <v>602268</v>
      </c>
      <c r="E17" s="13">
        <f>'Tabell 11'!E11</f>
        <v>-313070</v>
      </c>
      <c r="F17" s="13">
        <f>'Tabell 11'!F11</f>
        <v>0</v>
      </c>
      <c r="G17" s="13">
        <f>'Tabell 11'!G11</f>
        <v>-64971</v>
      </c>
      <c r="H17" s="13">
        <f>'Tabell 11'!H11</f>
        <v>-90491</v>
      </c>
      <c r="I17" s="13">
        <f>'Tabell 11'!I11</f>
        <v>-308584</v>
      </c>
    </row>
    <row r="18" spans="1:9" s="3" customFormat="1" ht="12" customHeight="1">
      <c r="A18" s="3" t="s">
        <v>9</v>
      </c>
      <c r="B18" s="9">
        <f>'Tabell 10'!B9</f>
        <v>219619</v>
      </c>
      <c r="C18" s="9">
        <f>'Tabell 10'!C9</f>
        <v>219347</v>
      </c>
      <c r="D18" s="9">
        <f>'Tabell 10'!D9</f>
        <v>1468</v>
      </c>
      <c r="E18" s="9">
        <f>'Tabell 10'!E9</f>
        <v>-246640</v>
      </c>
      <c r="F18" s="9">
        <f>'Tabell 10'!F9</f>
        <v>0</v>
      </c>
      <c r="G18" s="9">
        <f>'Tabell 10'!G9</f>
        <v>-28454</v>
      </c>
      <c r="H18" s="9">
        <f>'Tabell 10'!H9</f>
        <v>-9182</v>
      </c>
      <c r="I18" s="9">
        <f>'Tabell 10'!I9</f>
        <v>-63461</v>
      </c>
    </row>
    <row r="19" spans="1:9" s="3" customFormat="1" ht="12" customHeight="1">
      <c r="A19" s="23" t="s">
        <v>337</v>
      </c>
      <c r="B19" s="13">
        <f>'Tabell 10'!B10</f>
        <v>555442</v>
      </c>
      <c r="C19" s="13">
        <f>'Tabell 10'!C10</f>
        <v>554862</v>
      </c>
      <c r="D19" s="13">
        <f>'Tabell 10'!D10</f>
        <v>553120</v>
      </c>
      <c r="E19" s="13">
        <f>'Tabell 10'!E10</f>
        <v>-310533</v>
      </c>
      <c r="F19" s="13">
        <f>'Tabell 10'!F10</f>
        <v>-140</v>
      </c>
      <c r="G19" s="13">
        <f>'Tabell 10'!G10</f>
        <v>-22675</v>
      </c>
      <c r="H19" s="13">
        <f>'Tabell 10'!H10</f>
        <v>146553</v>
      </c>
      <c r="I19" s="13">
        <f>'Tabell 10'!I10</f>
        <v>921187</v>
      </c>
    </row>
    <row r="20" spans="1:9" s="3" customFormat="1" ht="12" customHeight="1">
      <c r="A20" s="3" t="s">
        <v>10</v>
      </c>
      <c r="B20" s="9">
        <f>'Tabell 20'!B9</f>
        <v>829875</v>
      </c>
      <c r="C20" s="9">
        <f>'Tabell 20'!C9</f>
        <v>821133</v>
      </c>
      <c r="D20" s="9">
        <f>'Tabell 20'!D9</f>
        <v>20066</v>
      </c>
      <c r="E20" s="9">
        <f>'Tabell 20'!E9</f>
        <v>-652313</v>
      </c>
      <c r="F20" s="9">
        <f>'Tabell 20'!F9</f>
        <v>0</v>
      </c>
      <c r="G20" s="9">
        <f>'Tabell 20'!G9</f>
        <v>-223680</v>
      </c>
      <c r="H20" s="9">
        <f>'Tabell 20'!H9</f>
        <v>606</v>
      </c>
      <c r="I20" s="9">
        <f>'Tabell 20'!I9</f>
        <v>-34188</v>
      </c>
    </row>
    <row r="21" spans="1:9" s="3" customFormat="1" ht="12" customHeight="1">
      <c r="A21" s="23" t="s">
        <v>338</v>
      </c>
      <c r="B21" s="13">
        <f>'Tabell 20'!B10</f>
        <v>710202</v>
      </c>
      <c r="C21" s="13">
        <f>'Tabell 20'!C10</f>
        <v>697533</v>
      </c>
      <c r="D21" s="13">
        <f>'Tabell 20'!D10</f>
        <v>16815</v>
      </c>
      <c r="E21" s="13">
        <f>'Tabell 20'!E10</f>
        <v>-511018</v>
      </c>
      <c r="F21" s="13">
        <f>'Tabell 20'!F10</f>
        <v>0</v>
      </c>
      <c r="G21" s="13">
        <f>'Tabell 20'!G10</f>
        <v>-207226</v>
      </c>
      <c r="H21" s="13">
        <f>'Tabell 20'!H10</f>
        <v>0</v>
      </c>
      <c r="I21" s="13">
        <f>'Tabell 20'!I10</f>
        <v>-3896</v>
      </c>
    </row>
    <row r="22" spans="1:9" s="3" customFormat="1" ht="12" customHeight="1">
      <c r="A22" s="3" t="s">
        <v>11</v>
      </c>
      <c r="B22" s="9">
        <f>'Tabell 19'!B26</f>
        <v>570987</v>
      </c>
      <c r="C22" s="9">
        <f>'Tabell 19'!C26</f>
        <v>543937</v>
      </c>
      <c r="D22" s="9">
        <f>'Tabell 19'!D26</f>
        <v>122015</v>
      </c>
      <c r="E22" s="9">
        <f>'Tabell 19'!E26</f>
        <v>-449257</v>
      </c>
      <c r="F22" s="9">
        <f>'Tabell 19'!F26</f>
        <v>-1093710</v>
      </c>
      <c r="G22" s="9">
        <f>'Tabell 19'!G26</f>
        <v>-237711</v>
      </c>
      <c r="H22" s="9">
        <f>'Tabell 19'!H26</f>
        <v>-70707</v>
      </c>
      <c r="I22" s="9">
        <f>'Tabell 19'!I26</f>
        <v>-1185433</v>
      </c>
    </row>
    <row r="23" spans="1:9" s="3" customFormat="1" ht="12" customHeight="1">
      <c r="A23" s="23" t="s">
        <v>330</v>
      </c>
      <c r="B23" s="13">
        <f>'Tabell 19'!B27</f>
        <v>599864</v>
      </c>
      <c r="C23" s="13">
        <f>'Tabell 19'!C27</f>
        <v>487524</v>
      </c>
      <c r="D23" s="13">
        <f>'Tabell 19'!D27</f>
        <v>66701</v>
      </c>
      <c r="E23" s="13">
        <f>'Tabell 19'!E27</f>
        <v>-405742</v>
      </c>
      <c r="F23" s="13">
        <f>'Tabell 19'!F27</f>
        <v>-217384</v>
      </c>
      <c r="G23" s="13">
        <f>'Tabell 19'!G27</f>
        <v>-113502</v>
      </c>
      <c r="H23" s="13">
        <f>'Tabell 19'!H27</f>
        <v>-92048</v>
      </c>
      <c r="I23" s="13">
        <f>'Tabell 19'!I27</f>
        <v>-274451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339</v>
      </c>
      <c r="B25" s="9">
        <f>B4+B6+B8+B10+B12+B14+B16+B18+B20+B22</f>
        <v>38916452</v>
      </c>
      <c r="C25" s="9">
        <f aca="true" t="shared" si="0" ref="C25:I25">C4+C6+C8+C10+C12+C14+C16+C18+C20+C22</f>
        <v>33574055</v>
      </c>
      <c r="D25" s="9">
        <f t="shared" si="0"/>
        <v>7594113</v>
      </c>
      <c r="E25" s="9">
        <f t="shared" si="0"/>
        <v>-41832789</v>
      </c>
      <c r="F25" s="9">
        <f t="shared" si="0"/>
        <v>-1375221</v>
      </c>
      <c r="G25" s="9">
        <f t="shared" si="0"/>
        <v>-6943146</v>
      </c>
      <c r="H25" s="9">
        <f t="shared" si="0"/>
        <v>2623629</v>
      </c>
      <c r="I25" s="9">
        <f t="shared" si="0"/>
        <v>-6359359</v>
      </c>
    </row>
    <row r="26" spans="1:9" ht="13.5">
      <c r="A26" s="19" t="s">
        <v>340</v>
      </c>
      <c r="B26" s="13">
        <f>B5+B7+B9+B11+B13+B15+B17+B19+B21+B23</f>
        <v>33287246</v>
      </c>
      <c r="C26" s="13">
        <f aca="true" t="shared" si="1" ref="C26:I26">C5+C7+C9+C11+C13+C15+C17+C19+C21+C23</f>
        <v>29395715</v>
      </c>
      <c r="D26" s="13">
        <f t="shared" si="1"/>
        <v>7029030</v>
      </c>
      <c r="E26" s="13">
        <f t="shared" si="1"/>
        <v>-41671872</v>
      </c>
      <c r="F26" s="13">
        <f t="shared" si="1"/>
        <v>-1067984</v>
      </c>
      <c r="G26" s="13">
        <f t="shared" si="1"/>
        <v>-6536297</v>
      </c>
      <c r="H26" s="13">
        <f t="shared" si="1"/>
        <v>61172</v>
      </c>
      <c r="I26" s="13">
        <f t="shared" si="1"/>
        <v>-12790233</v>
      </c>
    </row>
    <row r="28" spans="1:9" ht="12.75">
      <c r="A28" s="1" t="s">
        <v>136</v>
      </c>
      <c r="B28" s="7">
        <f>B25/($B25/100)</f>
        <v>100</v>
      </c>
      <c r="C28" s="7">
        <f aca="true" t="shared" si="2" ref="C28:I28">C25/($B25/100)</f>
        <v>86.27213755251891</v>
      </c>
      <c r="D28" s="7">
        <f t="shared" si="2"/>
        <v>19.513888367829626</v>
      </c>
      <c r="E28" s="7">
        <f t="shared" si="2"/>
        <v>-107.49384090821023</v>
      </c>
      <c r="F28" s="7">
        <f t="shared" si="2"/>
        <v>-3.533777950775163</v>
      </c>
      <c r="G28" s="7">
        <f t="shared" si="2"/>
        <v>-17.841158798340608</v>
      </c>
      <c r="H28" s="7">
        <f t="shared" si="2"/>
        <v>6.741696288243337</v>
      </c>
      <c r="I28" s="7">
        <f t="shared" si="2"/>
        <v>-16.341055448734124</v>
      </c>
    </row>
    <row r="29" spans="1:9" ht="13.5">
      <c r="A29" s="19" t="s">
        <v>137</v>
      </c>
      <c r="B29" s="14">
        <f>B26/($B26/100)</f>
        <v>100</v>
      </c>
      <c r="C29" s="14">
        <f aca="true" t="shared" si="3" ref="C29:I29">C26/($B26/100)</f>
        <v>88.30924312573049</v>
      </c>
      <c r="D29" s="14">
        <f t="shared" si="3"/>
        <v>21.116285799071512</v>
      </c>
      <c r="E29" s="14">
        <f t="shared" si="3"/>
        <v>-125.1887044064865</v>
      </c>
      <c r="F29" s="14">
        <f t="shared" si="3"/>
        <v>-3.2083879813908305</v>
      </c>
      <c r="G29" s="14">
        <f t="shared" si="3"/>
        <v>-19.636040181876265</v>
      </c>
      <c r="H29" s="14">
        <f t="shared" si="3"/>
        <v>0.18377008419380803</v>
      </c>
      <c r="I29" s="14">
        <f t="shared" si="3"/>
        <v>-38.42382454829696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9"/>
  <dimension ref="A1:K92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24" t="s">
        <v>314</v>
      </c>
      <c r="B1" s="25"/>
      <c r="C1" s="25"/>
      <c r="D1" s="25"/>
      <c r="E1" s="25"/>
      <c r="F1" s="6"/>
      <c r="G1" s="8"/>
      <c r="H1" s="8"/>
      <c r="I1" s="8"/>
      <c r="J1" s="8"/>
      <c r="K1" s="8"/>
    </row>
    <row r="2" spans="1:11" s="19" customFormat="1" ht="17.25" customHeight="1" thickBot="1">
      <c r="A2" s="29" t="s">
        <v>21</v>
      </c>
      <c r="B2" s="30"/>
      <c r="C2" s="30"/>
      <c r="D2" s="30"/>
      <c r="E2" s="30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272</v>
      </c>
      <c r="B4" s="9">
        <v>123188401</v>
      </c>
      <c r="C4" s="9">
        <v>0</v>
      </c>
      <c r="D4" s="9">
        <v>3109889</v>
      </c>
      <c r="E4" s="9">
        <v>126298290</v>
      </c>
      <c r="F4" s="9">
        <v>21805941</v>
      </c>
      <c r="G4" s="9">
        <v>15853233</v>
      </c>
      <c r="H4" s="9">
        <v>87363436</v>
      </c>
      <c r="I4" s="9">
        <v>1275680</v>
      </c>
      <c r="J4" s="9">
        <v>126298290</v>
      </c>
    </row>
    <row r="5" spans="1:10" s="3" customFormat="1" ht="12" customHeight="1">
      <c r="A5" s="3" t="s">
        <v>147</v>
      </c>
      <c r="B5" s="9">
        <v>33896000</v>
      </c>
      <c r="C5" s="9">
        <v>6629000</v>
      </c>
      <c r="D5" s="9">
        <v>15117000</v>
      </c>
      <c r="E5" s="9">
        <v>55642000</v>
      </c>
      <c r="F5" s="9">
        <v>7453000</v>
      </c>
      <c r="G5" s="9">
        <v>1921000</v>
      </c>
      <c r="H5" s="9">
        <v>37275000</v>
      </c>
      <c r="I5" s="9">
        <v>8993000</v>
      </c>
      <c r="J5" s="9">
        <v>55642000</v>
      </c>
    </row>
    <row r="6" spans="1:10" s="3" customFormat="1" ht="12" customHeight="1">
      <c r="A6" s="3" t="s">
        <v>143</v>
      </c>
      <c r="B6" s="9">
        <v>32677287</v>
      </c>
      <c r="C6" s="9">
        <v>420570</v>
      </c>
      <c r="D6" s="9">
        <v>3605370</v>
      </c>
      <c r="E6" s="9">
        <v>36703227</v>
      </c>
      <c r="F6" s="9">
        <v>12671598</v>
      </c>
      <c r="G6" s="9">
        <v>8662917</v>
      </c>
      <c r="H6" s="9">
        <v>6948107</v>
      </c>
      <c r="I6" s="9">
        <v>8420605</v>
      </c>
      <c r="J6" s="9">
        <v>36703227</v>
      </c>
    </row>
    <row r="7" spans="1:10" s="3" customFormat="1" ht="12" customHeight="1">
      <c r="A7" s="3" t="s">
        <v>145</v>
      </c>
      <c r="B7" s="9">
        <v>35152087</v>
      </c>
      <c r="C7" s="9">
        <v>0</v>
      </c>
      <c r="D7" s="9">
        <v>535953</v>
      </c>
      <c r="E7" s="9">
        <v>35688040</v>
      </c>
      <c r="F7" s="9">
        <v>2964505</v>
      </c>
      <c r="G7" s="9">
        <v>9862957</v>
      </c>
      <c r="H7" s="9">
        <v>21344693</v>
      </c>
      <c r="I7" s="9">
        <v>1515885</v>
      </c>
      <c r="J7" s="9">
        <v>35688040</v>
      </c>
    </row>
    <row r="8" spans="1:10" s="3" customFormat="1" ht="12" customHeight="1">
      <c r="A8" s="3" t="s">
        <v>142</v>
      </c>
      <c r="B8" s="9">
        <v>16681221</v>
      </c>
      <c r="C8" s="9">
        <v>3072315</v>
      </c>
      <c r="D8" s="9">
        <v>4165199</v>
      </c>
      <c r="E8" s="9">
        <v>23918735</v>
      </c>
      <c r="F8" s="9">
        <v>4367532</v>
      </c>
      <c r="G8" s="9">
        <v>1229442</v>
      </c>
      <c r="H8" s="9">
        <v>14112142</v>
      </c>
      <c r="I8" s="9">
        <v>4209619</v>
      </c>
      <c r="J8" s="9">
        <v>23918735</v>
      </c>
    </row>
    <row r="9" spans="1:10" s="3" customFormat="1" ht="12" customHeight="1">
      <c r="A9" s="3" t="s">
        <v>148</v>
      </c>
      <c r="B9" s="9">
        <v>17456600</v>
      </c>
      <c r="C9" s="9">
        <v>1674007</v>
      </c>
      <c r="D9" s="9">
        <v>4022351</v>
      </c>
      <c r="E9" s="9">
        <v>23152958</v>
      </c>
      <c r="F9" s="9">
        <v>3686892</v>
      </c>
      <c r="G9" s="9">
        <v>29089</v>
      </c>
      <c r="H9" s="9">
        <v>17752246</v>
      </c>
      <c r="I9" s="9">
        <v>1684731</v>
      </c>
      <c r="J9" s="9">
        <v>23152958</v>
      </c>
    </row>
    <row r="10" spans="1:10" s="3" customFormat="1" ht="12" customHeight="1">
      <c r="A10" s="3" t="s">
        <v>156</v>
      </c>
      <c r="B10" s="9">
        <v>13260656</v>
      </c>
      <c r="C10" s="9">
        <v>2476436</v>
      </c>
      <c r="D10" s="9">
        <v>2141698</v>
      </c>
      <c r="E10" s="9">
        <v>17878790</v>
      </c>
      <c r="F10" s="9">
        <v>1021649</v>
      </c>
      <c r="G10" s="9">
        <v>8136169</v>
      </c>
      <c r="H10" s="9">
        <v>7383420</v>
      </c>
      <c r="I10" s="9">
        <v>1337552</v>
      </c>
      <c r="J10" s="9">
        <v>17878790</v>
      </c>
    </row>
    <row r="11" spans="1:10" s="3" customFormat="1" ht="12" customHeight="1">
      <c r="A11" s="3" t="s">
        <v>149</v>
      </c>
      <c r="B11" s="9">
        <v>11291124</v>
      </c>
      <c r="C11" s="9">
        <v>2517600</v>
      </c>
      <c r="D11" s="9">
        <v>3004133</v>
      </c>
      <c r="E11" s="9">
        <v>16812857</v>
      </c>
      <c r="F11" s="9">
        <v>1445980</v>
      </c>
      <c r="G11" s="9">
        <v>1284460</v>
      </c>
      <c r="H11" s="9">
        <v>13352691</v>
      </c>
      <c r="I11" s="9">
        <v>729726</v>
      </c>
      <c r="J11" s="9">
        <v>16812857</v>
      </c>
    </row>
    <row r="12" spans="1:10" s="3" customFormat="1" ht="12" customHeight="1">
      <c r="A12" s="3" t="s">
        <v>245</v>
      </c>
      <c r="B12" s="9">
        <v>12357055</v>
      </c>
      <c r="C12" s="9">
        <v>0</v>
      </c>
      <c r="D12" s="9">
        <v>355127</v>
      </c>
      <c r="E12" s="9">
        <v>12712182</v>
      </c>
      <c r="F12" s="9">
        <v>749274</v>
      </c>
      <c r="G12" s="9">
        <v>10505938</v>
      </c>
      <c r="H12" s="9">
        <v>1157417</v>
      </c>
      <c r="I12" s="9">
        <v>299553</v>
      </c>
      <c r="J12" s="9">
        <v>12712182</v>
      </c>
    </row>
    <row r="13" spans="1:10" s="3" customFormat="1" ht="12" customHeight="1">
      <c r="A13" s="3" t="s">
        <v>253</v>
      </c>
      <c r="B13" s="9">
        <v>427949</v>
      </c>
      <c r="C13" s="9">
        <v>0</v>
      </c>
      <c r="D13" s="9">
        <v>5176073</v>
      </c>
      <c r="E13" s="9">
        <v>5604022</v>
      </c>
      <c r="F13" s="9">
        <v>248055</v>
      </c>
      <c r="G13" s="9">
        <v>4804396</v>
      </c>
      <c r="H13" s="9">
        <v>412284</v>
      </c>
      <c r="I13" s="9">
        <v>139287</v>
      </c>
      <c r="J13" s="9">
        <v>5604022</v>
      </c>
    </row>
    <row r="14" spans="1:10" s="3" customFormat="1" ht="12" customHeight="1">
      <c r="A14" s="3" t="s">
        <v>251</v>
      </c>
      <c r="B14" s="9">
        <v>2121520</v>
      </c>
      <c r="C14" s="9">
        <v>1604069</v>
      </c>
      <c r="D14" s="9">
        <v>1444400</v>
      </c>
      <c r="E14" s="9">
        <v>5169989</v>
      </c>
      <c r="F14" s="9">
        <v>687875</v>
      </c>
      <c r="G14" s="9">
        <v>45000</v>
      </c>
      <c r="H14" s="9">
        <v>4019829</v>
      </c>
      <c r="I14" s="9">
        <v>417285</v>
      </c>
      <c r="J14" s="9">
        <v>5169989</v>
      </c>
    </row>
    <row r="15" spans="1:10" s="3" customFormat="1" ht="12" customHeight="1">
      <c r="A15" s="3" t="s">
        <v>236</v>
      </c>
      <c r="B15" s="9">
        <v>3108094</v>
      </c>
      <c r="C15" s="9">
        <v>8458</v>
      </c>
      <c r="D15" s="9">
        <v>1230539</v>
      </c>
      <c r="E15" s="9">
        <v>4347091</v>
      </c>
      <c r="F15" s="9">
        <v>191621</v>
      </c>
      <c r="G15" s="9">
        <v>1455040</v>
      </c>
      <c r="H15" s="9">
        <v>2334277</v>
      </c>
      <c r="I15" s="9">
        <v>366153</v>
      </c>
      <c r="J15" s="9">
        <v>4347091</v>
      </c>
    </row>
    <row r="16" spans="1:10" s="3" customFormat="1" ht="12" customHeight="1">
      <c r="A16" s="3" t="s">
        <v>255</v>
      </c>
      <c r="B16" s="9">
        <v>3094970</v>
      </c>
      <c r="C16" s="9">
        <v>60000</v>
      </c>
      <c r="D16" s="9">
        <v>79558</v>
      </c>
      <c r="E16" s="9">
        <v>3234528</v>
      </c>
      <c r="F16" s="9">
        <v>159868</v>
      </c>
      <c r="G16" s="9">
        <v>593577</v>
      </c>
      <c r="H16" s="9">
        <v>2148761</v>
      </c>
      <c r="I16" s="9">
        <v>332322</v>
      </c>
      <c r="J16" s="9">
        <v>3234528</v>
      </c>
    </row>
    <row r="17" spans="1:10" s="3" customFormat="1" ht="12" customHeight="1">
      <c r="A17" s="3" t="s">
        <v>267</v>
      </c>
      <c r="B17" s="9">
        <v>369466</v>
      </c>
      <c r="C17" s="9">
        <v>2583554</v>
      </c>
      <c r="D17" s="9">
        <v>228642</v>
      </c>
      <c r="E17" s="9">
        <v>3181662</v>
      </c>
      <c r="F17" s="9">
        <v>102890</v>
      </c>
      <c r="G17" s="9">
        <v>0</v>
      </c>
      <c r="H17" s="9">
        <v>2583554</v>
      </c>
      <c r="I17" s="9">
        <v>495218</v>
      </c>
      <c r="J17" s="9">
        <v>3181662</v>
      </c>
    </row>
    <row r="18" spans="1:10" s="3" customFormat="1" ht="12" customHeight="1">
      <c r="A18" s="3" t="s">
        <v>191</v>
      </c>
      <c r="B18" s="9">
        <v>2624801</v>
      </c>
      <c r="C18" s="9">
        <v>56377</v>
      </c>
      <c r="D18" s="9">
        <v>363716</v>
      </c>
      <c r="E18" s="9">
        <v>3044894</v>
      </c>
      <c r="F18" s="9">
        <v>305580</v>
      </c>
      <c r="G18" s="9">
        <v>384443</v>
      </c>
      <c r="H18" s="9">
        <v>2227159</v>
      </c>
      <c r="I18" s="9">
        <v>127712</v>
      </c>
      <c r="J18" s="9">
        <v>3044894</v>
      </c>
    </row>
    <row r="19" spans="1:10" s="3" customFormat="1" ht="12" customHeight="1">
      <c r="A19" s="3" t="s">
        <v>241</v>
      </c>
      <c r="B19" s="9">
        <v>1564032</v>
      </c>
      <c r="C19" s="9">
        <v>662457</v>
      </c>
      <c r="D19" s="9">
        <v>406145</v>
      </c>
      <c r="E19" s="9">
        <v>2632634</v>
      </c>
      <c r="F19" s="9">
        <v>53121</v>
      </c>
      <c r="G19" s="9">
        <v>750558</v>
      </c>
      <c r="H19" s="9">
        <v>1766528</v>
      </c>
      <c r="I19" s="9">
        <v>62427</v>
      </c>
      <c r="J19" s="9">
        <v>2632634</v>
      </c>
    </row>
    <row r="20" spans="1:10" s="3" customFormat="1" ht="12" customHeight="1">
      <c r="A20" s="3" t="s">
        <v>150</v>
      </c>
      <c r="B20" s="9">
        <v>134271</v>
      </c>
      <c r="C20" s="9">
        <v>0</v>
      </c>
      <c r="D20" s="9">
        <v>2470582</v>
      </c>
      <c r="E20" s="9">
        <v>2604853</v>
      </c>
      <c r="F20" s="9">
        <v>25000</v>
      </c>
      <c r="G20" s="9">
        <v>99908</v>
      </c>
      <c r="H20" s="9">
        <v>2479000</v>
      </c>
      <c r="I20" s="9">
        <v>945</v>
      </c>
      <c r="J20" s="9">
        <v>2604853</v>
      </c>
    </row>
    <row r="21" spans="1:10" s="3" customFormat="1" ht="12" customHeight="1">
      <c r="A21" s="3" t="s">
        <v>141</v>
      </c>
      <c r="B21" s="9">
        <v>1110748</v>
      </c>
      <c r="C21" s="9">
        <v>1115205</v>
      </c>
      <c r="D21" s="9">
        <v>175944</v>
      </c>
      <c r="E21" s="9">
        <v>2401897</v>
      </c>
      <c r="F21" s="9">
        <v>438609</v>
      </c>
      <c r="G21" s="9">
        <v>126945</v>
      </c>
      <c r="H21" s="9">
        <v>1589421</v>
      </c>
      <c r="I21" s="9">
        <v>246922</v>
      </c>
      <c r="J21" s="9">
        <v>2401897</v>
      </c>
    </row>
    <row r="22" spans="1:10" s="3" customFormat="1" ht="12" customHeight="1">
      <c r="A22" s="3" t="s">
        <v>162</v>
      </c>
      <c r="B22" s="9">
        <v>619061</v>
      </c>
      <c r="C22" s="9">
        <v>254324</v>
      </c>
      <c r="D22" s="9">
        <v>1400120</v>
      </c>
      <c r="E22" s="9">
        <v>2273505</v>
      </c>
      <c r="F22" s="9">
        <v>275041</v>
      </c>
      <c r="G22" s="9">
        <v>871308</v>
      </c>
      <c r="H22" s="9">
        <v>848608</v>
      </c>
      <c r="I22" s="9">
        <v>278548</v>
      </c>
      <c r="J22" s="9">
        <v>2273505</v>
      </c>
    </row>
    <row r="23" spans="1:10" s="3" customFormat="1" ht="12" customHeight="1">
      <c r="A23" s="3" t="s">
        <v>161</v>
      </c>
      <c r="B23" s="9">
        <v>883284</v>
      </c>
      <c r="C23" s="9">
        <v>420953</v>
      </c>
      <c r="D23" s="9">
        <v>123321</v>
      </c>
      <c r="E23" s="9">
        <v>1427558</v>
      </c>
      <c r="F23" s="9">
        <v>155481</v>
      </c>
      <c r="G23" s="9">
        <v>0</v>
      </c>
      <c r="H23" s="9">
        <v>815202</v>
      </c>
      <c r="I23" s="9">
        <v>456875</v>
      </c>
      <c r="J23" s="9">
        <v>1427558</v>
      </c>
    </row>
    <row r="24" spans="1:10" s="3" customFormat="1" ht="12" customHeight="1">
      <c r="A24" s="3" t="s">
        <v>249</v>
      </c>
      <c r="B24" s="9">
        <v>1010121</v>
      </c>
      <c r="C24" s="9">
        <v>463</v>
      </c>
      <c r="D24" s="9">
        <v>204846</v>
      </c>
      <c r="E24" s="9">
        <v>1215430</v>
      </c>
      <c r="F24" s="9">
        <v>277050</v>
      </c>
      <c r="G24" s="9">
        <v>378394</v>
      </c>
      <c r="H24" s="9">
        <v>311696</v>
      </c>
      <c r="I24" s="9">
        <v>248290</v>
      </c>
      <c r="J24" s="9">
        <v>1215430</v>
      </c>
    </row>
    <row r="25" spans="1:10" s="3" customFormat="1" ht="12" customHeight="1">
      <c r="A25" s="3" t="s">
        <v>259</v>
      </c>
      <c r="B25" s="9">
        <v>4784</v>
      </c>
      <c r="C25" s="9">
        <v>570622</v>
      </c>
      <c r="D25" s="9">
        <v>495224</v>
      </c>
      <c r="E25" s="9">
        <v>1070630</v>
      </c>
      <c r="F25" s="9">
        <v>125304</v>
      </c>
      <c r="G25" s="9">
        <v>0</v>
      </c>
      <c r="H25" s="9">
        <v>579111</v>
      </c>
      <c r="I25" s="9">
        <v>366215</v>
      </c>
      <c r="J25" s="9">
        <v>1070630</v>
      </c>
    </row>
    <row r="26" spans="1:10" s="3" customFormat="1" ht="12" customHeight="1">
      <c r="A26" s="3" t="s">
        <v>177</v>
      </c>
      <c r="B26" s="9">
        <v>679844</v>
      </c>
      <c r="C26" s="9">
        <v>0</v>
      </c>
      <c r="D26" s="9">
        <v>289082</v>
      </c>
      <c r="E26" s="9">
        <v>968926</v>
      </c>
      <c r="F26" s="9">
        <v>163149</v>
      </c>
      <c r="G26" s="9">
        <v>87934</v>
      </c>
      <c r="H26" s="9">
        <v>400344</v>
      </c>
      <c r="I26" s="9">
        <v>317500</v>
      </c>
      <c r="J26" s="9">
        <v>968927</v>
      </c>
    </row>
    <row r="27" spans="1:10" s="3" customFormat="1" ht="12" customHeight="1">
      <c r="A27" s="3" t="s">
        <v>151</v>
      </c>
      <c r="B27" s="9">
        <v>210544</v>
      </c>
      <c r="C27" s="9">
        <v>240438</v>
      </c>
      <c r="D27" s="9">
        <v>479818</v>
      </c>
      <c r="E27" s="9">
        <v>930800</v>
      </c>
      <c r="F27" s="9">
        <v>160432</v>
      </c>
      <c r="G27" s="9">
        <v>122376</v>
      </c>
      <c r="H27" s="9">
        <v>478198</v>
      </c>
      <c r="I27" s="9">
        <v>169794</v>
      </c>
      <c r="J27" s="9">
        <v>930800</v>
      </c>
    </row>
    <row r="28" spans="1:10" s="3" customFormat="1" ht="12" customHeight="1">
      <c r="A28" s="3" t="s">
        <v>179</v>
      </c>
      <c r="B28" s="9">
        <v>919534</v>
      </c>
      <c r="C28" s="9">
        <v>0</v>
      </c>
      <c r="D28" s="9">
        <v>9758</v>
      </c>
      <c r="E28" s="9">
        <v>929292</v>
      </c>
      <c r="F28" s="9">
        <v>547186</v>
      </c>
      <c r="G28" s="9">
        <v>98570</v>
      </c>
      <c r="H28" s="9">
        <v>128064</v>
      </c>
      <c r="I28" s="9">
        <v>155472</v>
      </c>
      <c r="J28" s="9">
        <v>929292</v>
      </c>
    </row>
    <row r="29" spans="1:10" s="3" customFormat="1" ht="12" customHeight="1">
      <c r="A29" s="3" t="s">
        <v>154</v>
      </c>
      <c r="B29" s="9">
        <v>613450</v>
      </c>
      <c r="C29" s="9">
        <v>7476</v>
      </c>
      <c r="D29" s="9">
        <v>289195</v>
      </c>
      <c r="E29" s="9">
        <v>910121</v>
      </c>
      <c r="F29" s="9">
        <v>194385</v>
      </c>
      <c r="G29" s="9">
        <v>0</v>
      </c>
      <c r="H29" s="9">
        <v>534872</v>
      </c>
      <c r="I29" s="9">
        <v>180864</v>
      </c>
      <c r="J29" s="9">
        <v>910121</v>
      </c>
    </row>
    <row r="30" spans="1:10" s="3" customFormat="1" ht="12" customHeight="1">
      <c r="A30" s="3" t="s">
        <v>257</v>
      </c>
      <c r="B30" s="9">
        <v>53316</v>
      </c>
      <c r="C30" s="9">
        <v>281989</v>
      </c>
      <c r="D30" s="9">
        <v>550633</v>
      </c>
      <c r="E30" s="9">
        <v>885938</v>
      </c>
      <c r="F30" s="9">
        <v>36964</v>
      </c>
      <c r="G30" s="9">
        <v>85214</v>
      </c>
      <c r="H30" s="9">
        <v>432772</v>
      </c>
      <c r="I30" s="9">
        <v>330988</v>
      </c>
      <c r="J30" s="9">
        <v>885938</v>
      </c>
    </row>
    <row r="31" spans="1:10" s="3" customFormat="1" ht="12" customHeight="1">
      <c r="A31" s="3" t="s">
        <v>187</v>
      </c>
      <c r="B31" s="9">
        <v>763483</v>
      </c>
      <c r="C31" s="9">
        <v>0</v>
      </c>
      <c r="D31" s="9">
        <v>39964</v>
      </c>
      <c r="E31" s="9">
        <v>803447</v>
      </c>
      <c r="F31" s="9">
        <v>148036</v>
      </c>
      <c r="G31" s="9">
        <v>157100</v>
      </c>
      <c r="H31" s="9">
        <v>446129</v>
      </c>
      <c r="I31" s="9">
        <v>52182</v>
      </c>
      <c r="J31" s="9">
        <v>803447</v>
      </c>
    </row>
    <row r="32" spans="1:10" s="3" customFormat="1" ht="12" customHeight="1">
      <c r="A32" s="3" t="s">
        <v>246</v>
      </c>
      <c r="B32" s="9">
        <v>728799</v>
      </c>
      <c r="C32" s="9">
        <v>0</v>
      </c>
      <c r="D32" s="9">
        <v>22399</v>
      </c>
      <c r="E32" s="9">
        <v>751198</v>
      </c>
      <c r="F32" s="9">
        <v>47320</v>
      </c>
      <c r="G32" s="9">
        <v>578706</v>
      </c>
      <c r="H32" s="9">
        <v>100957</v>
      </c>
      <c r="I32" s="9">
        <v>24215</v>
      </c>
      <c r="J32" s="9">
        <v>751198</v>
      </c>
    </row>
    <row r="33" spans="1:10" s="3" customFormat="1" ht="12" customHeight="1">
      <c r="A33" s="3" t="s">
        <v>265</v>
      </c>
      <c r="B33" s="9">
        <v>350054</v>
      </c>
      <c r="C33" s="9">
        <v>367599</v>
      </c>
      <c r="D33" s="9">
        <v>30289</v>
      </c>
      <c r="E33" s="9">
        <v>747942</v>
      </c>
      <c r="F33" s="9">
        <v>146550</v>
      </c>
      <c r="G33" s="9">
        <v>0</v>
      </c>
      <c r="H33" s="9">
        <v>368719</v>
      </c>
      <c r="I33" s="9">
        <v>232673</v>
      </c>
      <c r="J33" s="9">
        <v>747942</v>
      </c>
    </row>
    <row r="34" spans="1:10" s="3" customFormat="1" ht="12" customHeight="1">
      <c r="A34" s="3" t="s">
        <v>176</v>
      </c>
      <c r="B34" s="9">
        <v>367373</v>
      </c>
      <c r="C34" s="9">
        <v>294399</v>
      </c>
      <c r="D34" s="9">
        <v>32482</v>
      </c>
      <c r="E34" s="9">
        <v>694254</v>
      </c>
      <c r="F34" s="9">
        <v>7386</v>
      </c>
      <c r="G34" s="9">
        <v>220604</v>
      </c>
      <c r="H34" s="9">
        <v>410174</v>
      </c>
      <c r="I34" s="9">
        <v>56090</v>
      </c>
      <c r="J34" s="9">
        <v>694254</v>
      </c>
    </row>
    <row r="35" spans="1:10" s="3" customFormat="1" ht="12" customHeight="1">
      <c r="A35" s="3" t="s">
        <v>152</v>
      </c>
      <c r="B35" s="9">
        <v>436865</v>
      </c>
      <c r="C35" s="9">
        <v>80168</v>
      </c>
      <c r="D35" s="9">
        <v>144631</v>
      </c>
      <c r="E35" s="9">
        <v>661664</v>
      </c>
      <c r="F35" s="9">
        <v>146824</v>
      </c>
      <c r="G35" s="9">
        <v>62432</v>
      </c>
      <c r="H35" s="9">
        <v>377738</v>
      </c>
      <c r="I35" s="9">
        <v>74670</v>
      </c>
      <c r="J35" s="9">
        <v>661664</v>
      </c>
    </row>
    <row r="36" spans="1:10" s="3" customFormat="1" ht="12" customHeight="1">
      <c r="A36" s="3" t="s">
        <v>153</v>
      </c>
      <c r="B36" s="9">
        <v>103064</v>
      </c>
      <c r="C36" s="9">
        <v>81545</v>
      </c>
      <c r="D36" s="9">
        <v>452216</v>
      </c>
      <c r="E36" s="9">
        <v>636825</v>
      </c>
      <c r="F36" s="9">
        <v>200000</v>
      </c>
      <c r="G36" s="9">
        <v>214535</v>
      </c>
      <c r="H36" s="9">
        <v>172378</v>
      </c>
      <c r="I36" s="9">
        <v>49912</v>
      </c>
      <c r="J36" s="9">
        <v>636825</v>
      </c>
    </row>
    <row r="37" spans="1:10" s="3" customFormat="1" ht="12" customHeight="1">
      <c r="A37" s="3" t="s">
        <v>228</v>
      </c>
      <c r="B37" s="9">
        <v>147073</v>
      </c>
      <c r="C37" s="9">
        <v>322280</v>
      </c>
      <c r="D37" s="9">
        <v>134298</v>
      </c>
      <c r="E37" s="9">
        <v>603651</v>
      </c>
      <c r="F37" s="9">
        <v>10446</v>
      </c>
      <c r="G37" s="9">
        <v>79821</v>
      </c>
      <c r="H37" s="9">
        <v>417233</v>
      </c>
      <c r="I37" s="9">
        <v>96151</v>
      </c>
      <c r="J37" s="9">
        <v>603651</v>
      </c>
    </row>
    <row r="38" spans="1:10" s="3" customFormat="1" ht="12" customHeight="1">
      <c r="A38" s="3" t="s">
        <v>182</v>
      </c>
      <c r="B38" s="9">
        <v>579912</v>
      </c>
      <c r="C38" s="9">
        <v>0</v>
      </c>
      <c r="D38" s="9">
        <v>2871</v>
      </c>
      <c r="E38" s="9">
        <v>582783</v>
      </c>
      <c r="F38" s="9">
        <v>10000</v>
      </c>
      <c r="G38" s="9">
        <v>243500</v>
      </c>
      <c r="H38" s="9">
        <v>328849</v>
      </c>
      <c r="I38" s="9">
        <v>434</v>
      </c>
      <c r="J38" s="9">
        <v>582783</v>
      </c>
    </row>
    <row r="39" spans="1:10" s="3" customFormat="1" ht="12" customHeight="1">
      <c r="A39" s="3" t="s">
        <v>185</v>
      </c>
      <c r="B39" s="9">
        <v>534453</v>
      </c>
      <c r="C39" s="9">
        <v>3893</v>
      </c>
      <c r="D39" s="9">
        <v>19767</v>
      </c>
      <c r="E39" s="9">
        <v>558113</v>
      </c>
      <c r="F39" s="9">
        <v>54751</v>
      </c>
      <c r="G39" s="9">
        <v>194323</v>
      </c>
      <c r="H39" s="9">
        <v>282415</v>
      </c>
      <c r="I39" s="9">
        <v>26624</v>
      </c>
      <c r="J39" s="9">
        <v>558113</v>
      </c>
    </row>
    <row r="40" spans="1:10" s="3" customFormat="1" ht="12" customHeight="1">
      <c r="A40" s="3" t="s">
        <v>155</v>
      </c>
      <c r="B40" s="9">
        <v>24628</v>
      </c>
      <c r="C40" s="9">
        <v>335920</v>
      </c>
      <c r="D40" s="9">
        <v>147895</v>
      </c>
      <c r="E40" s="9">
        <v>508443</v>
      </c>
      <c r="F40" s="9">
        <v>50000</v>
      </c>
      <c r="G40" s="9">
        <v>18000</v>
      </c>
      <c r="H40" s="9">
        <v>372283</v>
      </c>
      <c r="I40" s="9">
        <v>68160</v>
      </c>
      <c r="J40" s="9">
        <v>508443</v>
      </c>
    </row>
    <row r="41" spans="1:10" s="3" customFormat="1" ht="12" customHeight="1">
      <c r="A41" s="3" t="s">
        <v>237</v>
      </c>
      <c r="B41" s="9">
        <v>348339</v>
      </c>
      <c r="C41" s="9">
        <v>17511</v>
      </c>
      <c r="D41" s="9">
        <v>141475</v>
      </c>
      <c r="E41" s="9">
        <v>507325</v>
      </c>
      <c r="F41" s="9">
        <v>109554</v>
      </c>
      <c r="G41" s="9">
        <v>0</v>
      </c>
      <c r="H41" s="9">
        <v>375416</v>
      </c>
      <c r="I41" s="9">
        <v>22355</v>
      </c>
      <c r="J41" s="9">
        <v>507325</v>
      </c>
    </row>
    <row r="42" spans="1:10" s="3" customFormat="1" ht="12" customHeight="1">
      <c r="A42" s="3" t="s">
        <v>173</v>
      </c>
      <c r="B42" s="9">
        <v>31579</v>
      </c>
      <c r="C42" s="9">
        <v>384079</v>
      </c>
      <c r="D42" s="9">
        <v>69293</v>
      </c>
      <c r="E42" s="9">
        <v>484951</v>
      </c>
      <c r="F42" s="9">
        <v>10000</v>
      </c>
      <c r="G42" s="9">
        <v>15972</v>
      </c>
      <c r="H42" s="9">
        <v>440169</v>
      </c>
      <c r="I42" s="9">
        <v>18810</v>
      </c>
      <c r="J42" s="9">
        <v>484951</v>
      </c>
    </row>
    <row r="43" spans="1:10" s="3" customFormat="1" ht="12" customHeight="1">
      <c r="A43" s="3" t="s">
        <v>254</v>
      </c>
      <c r="B43" s="9">
        <v>476815</v>
      </c>
      <c r="C43" s="9">
        <v>3745</v>
      </c>
      <c r="D43" s="9">
        <v>916</v>
      </c>
      <c r="E43" s="9">
        <v>481476</v>
      </c>
      <c r="F43" s="9">
        <v>114421</v>
      </c>
      <c r="G43" s="9">
        <v>241292</v>
      </c>
      <c r="H43" s="9">
        <v>60207</v>
      </c>
      <c r="I43" s="9">
        <v>65556</v>
      </c>
      <c r="J43" s="9">
        <v>481476</v>
      </c>
    </row>
    <row r="44" spans="1:10" s="3" customFormat="1" ht="12" customHeight="1">
      <c r="A44" s="3" t="s">
        <v>160</v>
      </c>
      <c r="B44" s="9">
        <v>439441</v>
      </c>
      <c r="C44" s="9">
        <v>7956</v>
      </c>
      <c r="D44" s="9">
        <v>30824</v>
      </c>
      <c r="E44" s="9">
        <v>478221</v>
      </c>
      <c r="F44" s="9">
        <v>100990</v>
      </c>
      <c r="G44" s="9">
        <v>283379</v>
      </c>
      <c r="H44" s="9">
        <v>69111</v>
      </c>
      <c r="I44" s="9">
        <v>24741</v>
      </c>
      <c r="J44" s="9">
        <v>478221</v>
      </c>
    </row>
    <row r="45" spans="1:10" s="3" customFormat="1" ht="12" customHeight="1">
      <c r="A45" s="3" t="s">
        <v>157</v>
      </c>
      <c r="B45" s="9">
        <v>58994</v>
      </c>
      <c r="C45" s="9">
        <v>252752</v>
      </c>
      <c r="D45" s="9">
        <v>114508</v>
      </c>
      <c r="E45" s="9">
        <v>426254</v>
      </c>
      <c r="F45" s="9">
        <v>56477</v>
      </c>
      <c r="G45" s="9">
        <v>65115</v>
      </c>
      <c r="H45" s="9">
        <v>295333</v>
      </c>
      <c r="I45" s="9">
        <v>9329</v>
      </c>
      <c r="J45" s="9">
        <v>426254</v>
      </c>
    </row>
    <row r="46" spans="1:10" s="3" customFormat="1" ht="12" customHeight="1">
      <c r="A46" s="3" t="s">
        <v>165</v>
      </c>
      <c r="B46" s="9">
        <v>199386</v>
      </c>
      <c r="C46" s="9">
        <v>26643</v>
      </c>
      <c r="D46" s="9">
        <v>183421</v>
      </c>
      <c r="E46" s="9">
        <v>409450</v>
      </c>
      <c r="F46" s="9">
        <v>15000</v>
      </c>
      <c r="G46" s="9">
        <v>187086</v>
      </c>
      <c r="H46" s="9">
        <v>207239</v>
      </c>
      <c r="I46" s="9">
        <v>125</v>
      </c>
      <c r="J46" s="9">
        <v>409450</v>
      </c>
    </row>
    <row r="47" spans="1:10" s="3" customFormat="1" ht="12" customHeight="1">
      <c r="A47" s="3" t="s">
        <v>169</v>
      </c>
      <c r="B47" s="9">
        <v>155270</v>
      </c>
      <c r="C47" s="9">
        <v>115310</v>
      </c>
      <c r="D47" s="9">
        <v>128811</v>
      </c>
      <c r="E47" s="9">
        <v>399391</v>
      </c>
      <c r="F47" s="9">
        <v>64868</v>
      </c>
      <c r="G47" s="9">
        <v>16126</v>
      </c>
      <c r="H47" s="9">
        <v>232188</v>
      </c>
      <c r="I47" s="9">
        <v>86209</v>
      </c>
      <c r="J47" s="9">
        <v>399391</v>
      </c>
    </row>
    <row r="48" spans="1:10" s="3" customFormat="1" ht="12" customHeight="1">
      <c r="A48" s="3" t="s">
        <v>229</v>
      </c>
      <c r="B48" s="9">
        <v>209618</v>
      </c>
      <c r="C48" s="9">
        <v>26088</v>
      </c>
      <c r="D48" s="9">
        <v>91771</v>
      </c>
      <c r="E48" s="9">
        <v>327477</v>
      </c>
      <c r="F48" s="9">
        <v>52519</v>
      </c>
      <c r="G48" s="9">
        <v>97085</v>
      </c>
      <c r="H48" s="9">
        <v>145615</v>
      </c>
      <c r="I48" s="9">
        <v>32258</v>
      </c>
      <c r="J48" s="9">
        <v>327477</v>
      </c>
    </row>
    <row r="49" spans="1:10" s="3" customFormat="1" ht="12" customHeight="1">
      <c r="A49" s="3" t="s">
        <v>261</v>
      </c>
      <c r="B49" s="9">
        <v>216079</v>
      </c>
      <c r="C49" s="9">
        <v>83</v>
      </c>
      <c r="D49" s="9">
        <v>71560</v>
      </c>
      <c r="E49" s="9">
        <v>287722</v>
      </c>
      <c r="F49" s="9">
        <v>74566</v>
      </c>
      <c r="G49" s="9">
        <v>0</v>
      </c>
      <c r="H49" s="9">
        <v>107077</v>
      </c>
      <c r="I49" s="9">
        <v>106079</v>
      </c>
      <c r="J49" s="9">
        <v>287722</v>
      </c>
    </row>
    <row r="50" spans="1:10" s="3" customFormat="1" ht="12" customHeight="1">
      <c r="A50" s="3" t="s">
        <v>264</v>
      </c>
      <c r="B50" s="9">
        <v>99908</v>
      </c>
      <c r="C50" s="9">
        <v>25672</v>
      </c>
      <c r="D50" s="9">
        <v>152018</v>
      </c>
      <c r="E50" s="9">
        <v>277598</v>
      </c>
      <c r="F50" s="9">
        <v>33915</v>
      </c>
      <c r="G50" s="9">
        <v>0</v>
      </c>
      <c r="H50" s="9">
        <v>169163</v>
      </c>
      <c r="I50" s="9">
        <v>74520</v>
      </c>
      <c r="J50" s="9">
        <v>277598</v>
      </c>
    </row>
    <row r="51" spans="1:10" s="3" customFormat="1" ht="12" customHeight="1">
      <c r="A51" s="3" t="s">
        <v>167</v>
      </c>
      <c r="B51" s="9">
        <v>211500</v>
      </c>
      <c r="C51" s="9">
        <v>144</v>
      </c>
      <c r="D51" s="9">
        <v>61293</v>
      </c>
      <c r="E51" s="9">
        <v>272937</v>
      </c>
      <c r="F51" s="9">
        <v>10001</v>
      </c>
      <c r="G51" s="9">
        <v>49377</v>
      </c>
      <c r="H51" s="9">
        <v>211506</v>
      </c>
      <c r="I51" s="9">
        <v>2053</v>
      </c>
      <c r="J51" s="9">
        <v>272937</v>
      </c>
    </row>
    <row r="52" spans="1:10" s="3" customFormat="1" ht="12" customHeight="1">
      <c r="A52" s="3" t="s">
        <v>158</v>
      </c>
      <c r="B52" s="9">
        <v>234576</v>
      </c>
      <c r="C52" s="9">
        <v>0</v>
      </c>
      <c r="D52" s="9">
        <v>5826</v>
      </c>
      <c r="E52" s="9">
        <v>240402</v>
      </c>
      <c r="F52" s="9">
        <v>101872</v>
      </c>
      <c r="G52" s="9">
        <v>39000</v>
      </c>
      <c r="H52" s="9">
        <v>92791</v>
      </c>
      <c r="I52" s="9">
        <v>6739</v>
      </c>
      <c r="J52" s="9">
        <v>240402</v>
      </c>
    </row>
    <row r="53" spans="1:10" s="3" customFormat="1" ht="12" customHeight="1">
      <c r="A53" s="3" t="s">
        <v>172</v>
      </c>
      <c r="B53" s="9">
        <v>32421</v>
      </c>
      <c r="C53" s="9">
        <v>147309</v>
      </c>
      <c r="D53" s="9">
        <v>57690</v>
      </c>
      <c r="E53" s="9">
        <v>237420</v>
      </c>
      <c r="F53" s="9">
        <v>14000</v>
      </c>
      <c r="G53" s="9">
        <v>23054</v>
      </c>
      <c r="H53" s="9">
        <v>180902</v>
      </c>
      <c r="I53" s="9">
        <v>19464</v>
      </c>
      <c r="J53" s="9">
        <v>237420</v>
      </c>
    </row>
    <row r="54" spans="1:10" s="3" customFormat="1" ht="12" customHeight="1">
      <c r="A54" s="3" t="s">
        <v>171</v>
      </c>
      <c r="B54" s="9">
        <v>37628</v>
      </c>
      <c r="C54" s="9">
        <v>18831</v>
      </c>
      <c r="D54" s="9">
        <v>173003</v>
      </c>
      <c r="E54" s="9">
        <v>229462</v>
      </c>
      <c r="F54" s="9">
        <v>90643</v>
      </c>
      <c r="G54" s="9">
        <v>34355</v>
      </c>
      <c r="H54" s="9">
        <v>80490</v>
      </c>
      <c r="I54" s="9">
        <v>23974</v>
      </c>
      <c r="J54" s="9">
        <v>229462</v>
      </c>
    </row>
    <row r="55" spans="1:10" s="3" customFormat="1" ht="12" customHeight="1">
      <c r="A55" s="3" t="s">
        <v>230</v>
      </c>
      <c r="B55" s="9">
        <v>153068</v>
      </c>
      <c r="C55" s="9">
        <v>2238</v>
      </c>
      <c r="D55" s="9">
        <v>37632</v>
      </c>
      <c r="E55" s="9">
        <v>192938</v>
      </c>
      <c r="F55" s="9">
        <v>22543</v>
      </c>
      <c r="G55" s="9">
        <v>62411</v>
      </c>
      <c r="H55" s="9">
        <v>95675</v>
      </c>
      <c r="I55" s="9">
        <v>12309</v>
      </c>
      <c r="J55" s="9">
        <v>192938</v>
      </c>
    </row>
    <row r="56" spans="1:10" s="3" customFormat="1" ht="12" customHeight="1">
      <c r="A56" s="3" t="s">
        <v>231</v>
      </c>
      <c r="B56" s="9">
        <v>39570</v>
      </c>
      <c r="C56" s="9">
        <v>75116</v>
      </c>
      <c r="D56" s="9">
        <v>70180</v>
      </c>
      <c r="E56" s="9">
        <v>184866</v>
      </c>
      <c r="F56" s="9">
        <v>13322</v>
      </c>
      <c r="G56" s="9">
        <v>39255</v>
      </c>
      <c r="H56" s="9">
        <v>100277</v>
      </c>
      <c r="I56" s="9">
        <v>32012</v>
      </c>
      <c r="J56" s="9">
        <v>184866</v>
      </c>
    </row>
    <row r="57" spans="1:10" s="3" customFormat="1" ht="12" customHeight="1">
      <c r="A57" s="3" t="s">
        <v>178</v>
      </c>
      <c r="B57" s="9">
        <v>133587</v>
      </c>
      <c r="C57" s="9">
        <v>8</v>
      </c>
      <c r="D57" s="9">
        <v>42746</v>
      </c>
      <c r="E57" s="9">
        <v>176341</v>
      </c>
      <c r="F57" s="9">
        <v>10000</v>
      </c>
      <c r="G57" s="9">
        <v>138297</v>
      </c>
      <c r="H57" s="9">
        <v>26688</v>
      </c>
      <c r="I57" s="9">
        <v>1356</v>
      </c>
      <c r="J57" s="9">
        <v>176341</v>
      </c>
    </row>
    <row r="58" spans="1:10" s="3" customFormat="1" ht="12" customHeight="1">
      <c r="A58" s="3" t="s">
        <v>247</v>
      </c>
      <c r="B58" s="9">
        <v>26504</v>
      </c>
      <c r="C58" s="9">
        <v>0</v>
      </c>
      <c r="D58" s="9">
        <v>144366</v>
      </c>
      <c r="E58" s="9">
        <v>170870</v>
      </c>
      <c r="F58" s="9">
        <v>97066</v>
      </c>
      <c r="G58" s="9">
        <v>0</v>
      </c>
      <c r="H58" s="9">
        <v>22880</v>
      </c>
      <c r="I58" s="9">
        <v>50924</v>
      </c>
      <c r="J58" s="9">
        <v>170870</v>
      </c>
    </row>
    <row r="59" spans="1:10" s="3" customFormat="1" ht="12" customHeight="1">
      <c r="A59" s="3" t="s">
        <v>189</v>
      </c>
      <c r="B59" s="9">
        <v>126408</v>
      </c>
      <c r="C59" s="9">
        <v>27169</v>
      </c>
      <c r="D59" s="9">
        <v>12375</v>
      </c>
      <c r="E59" s="9">
        <v>165952</v>
      </c>
      <c r="F59" s="9">
        <v>55933</v>
      </c>
      <c r="G59" s="9">
        <v>36406</v>
      </c>
      <c r="H59" s="9">
        <v>53009</v>
      </c>
      <c r="I59" s="9">
        <v>20604</v>
      </c>
      <c r="J59" s="9">
        <v>165952</v>
      </c>
    </row>
    <row r="60" spans="1:10" s="3" customFormat="1" ht="12" customHeight="1">
      <c r="A60" s="3" t="s">
        <v>268</v>
      </c>
      <c r="B60" s="9">
        <v>0</v>
      </c>
      <c r="C60" s="9">
        <v>0</v>
      </c>
      <c r="D60" s="9">
        <v>161308</v>
      </c>
      <c r="E60" s="9">
        <v>161308</v>
      </c>
      <c r="F60" s="9">
        <v>100059</v>
      </c>
      <c r="G60" s="9">
        <v>0</v>
      </c>
      <c r="H60" s="9">
        <v>60000</v>
      </c>
      <c r="I60" s="9">
        <v>1249</v>
      </c>
      <c r="J60" s="9">
        <v>161308</v>
      </c>
    </row>
    <row r="61" spans="1:10" s="3" customFormat="1" ht="12" customHeight="1">
      <c r="A61" s="3" t="s">
        <v>258</v>
      </c>
      <c r="B61" s="9">
        <v>70776</v>
      </c>
      <c r="C61" s="9">
        <v>3938</v>
      </c>
      <c r="D61" s="9">
        <v>75417</v>
      </c>
      <c r="E61" s="9">
        <v>150131</v>
      </c>
      <c r="F61" s="9">
        <v>20000</v>
      </c>
      <c r="G61" s="9">
        <v>13012</v>
      </c>
      <c r="H61" s="9">
        <v>96960</v>
      </c>
      <c r="I61" s="9">
        <v>20159</v>
      </c>
      <c r="J61" s="9">
        <v>150131</v>
      </c>
    </row>
    <row r="62" spans="1:10" s="3" customFormat="1" ht="12" customHeight="1">
      <c r="A62" s="3" t="s">
        <v>175</v>
      </c>
      <c r="B62" s="9">
        <v>114967</v>
      </c>
      <c r="C62" s="9">
        <v>9164</v>
      </c>
      <c r="D62" s="9">
        <v>20059</v>
      </c>
      <c r="E62" s="9">
        <v>144190</v>
      </c>
      <c r="F62" s="9">
        <v>24141</v>
      </c>
      <c r="G62" s="9">
        <v>47301</v>
      </c>
      <c r="H62" s="9">
        <v>58723</v>
      </c>
      <c r="I62" s="9">
        <v>14025</v>
      </c>
      <c r="J62" s="9">
        <v>144190</v>
      </c>
    </row>
    <row r="63" spans="1:10" s="3" customFormat="1" ht="12" customHeight="1">
      <c r="A63" s="3" t="s">
        <v>159</v>
      </c>
      <c r="B63" s="9">
        <v>118584</v>
      </c>
      <c r="C63" s="9">
        <v>11211</v>
      </c>
      <c r="D63" s="9">
        <v>3593</v>
      </c>
      <c r="E63" s="9">
        <v>133388</v>
      </c>
      <c r="F63" s="9">
        <v>19879</v>
      </c>
      <c r="G63" s="9">
        <v>66564</v>
      </c>
      <c r="H63" s="9">
        <v>40057</v>
      </c>
      <c r="I63" s="9">
        <v>6888</v>
      </c>
      <c r="J63" s="9">
        <v>133388</v>
      </c>
    </row>
    <row r="64" spans="1:10" s="3" customFormat="1" ht="12" customHeight="1">
      <c r="A64" s="3" t="s">
        <v>174</v>
      </c>
      <c r="B64" s="9">
        <v>92190</v>
      </c>
      <c r="C64" s="9">
        <v>16608</v>
      </c>
      <c r="D64" s="9">
        <v>2935</v>
      </c>
      <c r="E64" s="9">
        <v>111733</v>
      </c>
      <c r="F64" s="9">
        <v>45973</v>
      </c>
      <c r="G64" s="9">
        <v>22000</v>
      </c>
      <c r="H64" s="9">
        <v>34839</v>
      </c>
      <c r="I64" s="9">
        <v>8921</v>
      </c>
      <c r="J64" s="9">
        <v>111733</v>
      </c>
    </row>
    <row r="65" spans="1:10" s="3" customFormat="1" ht="12" customHeight="1">
      <c r="A65" s="3" t="s">
        <v>181</v>
      </c>
      <c r="B65" s="9">
        <v>101593</v>
      </c>
      <c r="C65" s="9">
        <v>1947</v>
      </c>
      <c r="D65" s="9">
        <v>1096</v>
      </c>
      <c r="E65" s="9">
        <v>104636</v>
      </c>
      <c r="F65" s="9">
        <v>7500</v>
      </c>
      <c r="G65" s="9">
        <v>51184</v>
      </c>
      <c r="H65" s="9">
        <v>37534</v>
      </c>
      <c r="I65" s="9">
        <v>8418</v>
      </c>
      <c r="J65" s="9">
        <v>104636</v>
      </c>
    </row>
    <row r="66" spans="1:10" s="3" customFormat="1" ht="12" customHeight="1">
      <c r="A66" s="3" t="s">
        <v>168</v>
      </c>
      <c r="B66" s="9">
        <v>91703</v>
      </c>
      <c r="C66" s="9">
        <v>900</v>
      </c>
      <c r="D66" s="9">
        <v>7530</v>
      </c>
      <c r="E66" s="9">
        <v>100133</v>
      </c>
      <c r="F66" s="9">
        <v>25000</v>
      </c>
      <c r="G66" s="9">
        <v>39602</v>
      </c>
      <c r="H66" s="9">
        <v>34839</v>
      </c>
      <c r="I66" s="9">
        <v>692</v>
      </c>
      <c r="J66" s="9">
        <v>100133</v>
      </c>
    </row>
    <row r="67" spans="1:10" s="3" customFormat="1" ht="12" customHeight="1">
      <c r="A67" s="3" t="s">
        <v>166</v>
      </c>
      <c r="B67" s="9">
        <v>63324</v>
      </c>
      <c r="C67" s="9">
        <v>16878</v>
      </c>
      <c r="D67" s="9">
        <v>19400</v>
      </c>
      <c r="E67" s="9">
        <v>99602</v>
      </c>
      <c r="F67" s="9">
        <v>42017</v>
      </c>
      <c r="G67" s="9">
        <v>29364</v>
      </c>
      <c r="H67" s="9">
        <v>23774</v>
      </c>
      <c r="I67" s="9">
        <v>4447</v>
      </c>
      <c r="J67" s="9">
        <v>99602</v>
      </c>
    </row>
    <row r="68" spans="1:10" s="3" customFormat="1" ht="12" customHeight="1">
      <c r="A68" s="3" t="s">
        <v>170</v>
      </c>
      <c r="B68" s="9">
        <v>85922</v>
      </c>
      <c r="C68" s="9">
        <v>5885</v>
      </c>
      <c r="D68" s="9">
        <v>5494</v>
      </c>
      <c r="E68" s="9">
        <v>97301</v>
      </c>
      <c r="F68" s="9">
        <v>50001</v>
      </c>
      <c r="G68" s="9">
        <v>21000</v>
      </c>
      <c r="H68" s="9">
        <v>19691</v>
      </c>
      <c r="I68" s="9">
        <v>6609</v>
      </c>
      <c r="J68" s="9">
        <v>97301</v>
      </c>
    </row>
    <row r="69" spans="1:10" s="3" customFormat="1" ht="12" customHeight="1">
      <c r="A69" s="3" t="s">
        <v>190</v>
      </c>
      <c r="B69" s="9">
        <v>69148</v>
      </c>
      <c r="C69" s="9">
        <v>665</v>
      </c>
      <c r="D69" s="9">
        <v>26810</v>
      </c>
      <c r="E69" s="9">
        <v>96623</v>
      </c>
      <c r="F69" s="9">
        <v>75000</v>
      </c>
      <c r="G69" s="9">
        <v>11250</v>
      </c>
      <c r="H69" s="9">
        <v>4636</v>
      </c>
      <c r="I69" s="9">
        <v>5737</v>
      </c>
      <c r="J69" s="9">
        <v>96623</v>
      </c>
    </row>
    <row r="70" spans="1:10" s="3" customFormat="1" ht="12" customHeight="1">
      <c r="A70" s="3" t="s">
        <v>163</v>
      </c>
      <c r="B70" s="9">
        <v>32066</v>
      </c>
      <c r="C70" s="9">
        <v>0</v>
      </c>
      <c r="D70" s="9">
        <v>61924</v>
      </c>
      <c r="E70" s="9">
        <v>93990</v>
      </c>
      <c r="F70" s="9">
        <v>16594</v>
      </c>
      <c r="G70" s="9">
        <v>40772</v>
      </c>
      <c r="H70" s="9">
        <v>25565</v>
      </c>
      <c r="I70" s="9">
        <v>11059</v>
      </c>
      <c r="J70" s="9">
        <v>93990</v>
      </c>
    </row>
    <row r="71" spans="1:10" s="3" customFormat="1" ht="12" customHeight="1">
      <c r="A71" s="3" t="s">
        <v>180</v>
      </c>
      <c r="B71" s="9">
        <v>44479</v>
      </c>
      <c r="C71" s="9">
        <v>3964</v>
      </c>
      <c r="D71" s="9">
        <v>37053</v>
      </c>
      <c r="E71" s="9">
        <v>85496</v>
      </c>
      <c r="F71" s="9">
        <v>52430</v>
      </c>
      <c r="G71" s="9">
        <v>1893</v>
      </c>
      <c r="H71" s="9">
        <v>19396</v>
      </c>
      <c r="I71" s="9">
        <v>11777</v>
      </c>
      <c r="J71" s="9">
        <v>85496</v>
      </c>
    </row>
    <row r="72" spans="1:10" s="3" customFormat="1" ht="12" customHeight="1">
      <c r="A72" s="3" t="s">
        <v>232</v>
      </c>
      <c r="B72" s="9">
        <v>3993</v>
      </c>
      <c r="C72" s="9">
        <v>0</v>
      </c>
      <c r="D72" s="9">
        <v>73869</v>
      </c>
      <c r="E72" s="9">
        <v>77862</v>
      </c>
      <c r="F72" s="9">
        <v>73938</v>
      </c>
      <c r="G72" s="9">
        <v>0</v>
      </c>
      <c r="H72" s="9">
        <v>3907</v>
      </c>
      <c r="I72" s="9">
        <v>17</v>
      </c>
      <c r="J72" s="9">
        <v>77862</v>
      </c>
    </row>
    <row r="73" spans="1:10" s="3" customFormat="1" ht="12" customHeight="1">
      <c r="A73" s="3" t="s">
        <v>256</v>
      </c>
      <c r="B73" s="9">
        <v>57907</v>
      </c>
      <c r="C73" s="9">
        <v>25</v>
      </c>
      <c r="D73" s="9">
        <v>10195</v>
      </c>
      <c r="E73" s="9">
        <v>68127</v>
      </c>
      <c r="F73" s="9">
        <v>6000</v>
      </c>
      <c r="G73" s="9">
        <v>39140</v>
      </c>
      <c r="H73" s="9">
        <v>13033</v>
      </c>
      <c r="I73" s="9">
        <v>9954</v>
      </c>
      <c r="J73" s="9">
        <v>68127</v>
      </c>
    </row>
    <row r="74" spans="1:10" s="3" customFormat="1" ht="12" customHeight="1">
      <c r="A74" s="3" t="s">
        <v>164</v>
      </c>
      <c r="B74" s="9">
        <v>24106</v>
      </c>
      <c r="C74" s="9">
        <v>2566</v>
      </c>
      <c r="D74" s="9">
        <v>29465</v>
      </c>
      <c r="E74" s="9">
        <v>56137</v>
      </c>
      <c r="F74" s="9">
        <v>10000</v>
      </c>
      <c r="G74" s="9">
        <v>8062</v>
      </c>
      <c r="H74" s="9">
        <v>29984</v>
      </c>
      <c r="I74" s="9">
        <v>8091</v>
      </c>
      <c r="J74" s="9">
        <v>56137</v>
      </c>
    </row>
    <row r="75" spans="1:10" s="3" customFormat="1" ht="12" customHeight="1">
      <c r="A75" s="3" t="s">
        <v>184</v>
      </c>
      <c r="B75" s="9">
        <v>31198</v>
      </c>
      <c r="C75" s="9">
        <v>3953</v>
      </c>
      <c r="D75" s="9">
        <v>10932</v>
      </c>
      <c r="E75" s="9">
        <v>46083</v>
      </c>
      <c r="F75" s="9">
        <v>31096</v>
      </c>
      <c r="G75" s="9">
        <v>4630</v>
      </c>
      <c r="H75" s="9">
        <v>7862</v>
      </c>
      <c r="I75" s="9">
        <v>2495</v>
      </c>
      <c r="J75" s="9">
        <v>46083</v>
      </c>
    </row>
    <row r="76" spans="1:10" s="3" customFormat="1" ht="12" customHeight="1">
      <c r="A76" s="3" t="s">
        <v>188</v>
      </c>
      <c r="B76" s="9">
        <v>0</v>
      </c>
      <c r="C76" s="9">
        <v>120</v>
      </c>
      <c r="D76" s="9">
        <v>39782</v>
      </c>
      <c r="E76" s="9">
        <v>39902</v>
      </c>
      <c r="F76" s="9">
        <v>35577</v>
      </c>
      <c r="G76" s="9">
        <v>0</v>
      </c>
      <c r="H76" s="9">
        <v>2482</v>
      </c>
      <c r="I76" s="9">
        <v>1843</v>
      </c>
      <c r="J76" s="9">
        <v>39902</v>
      </c>
    </row>
    <row r="77" spans="1:10" s="3" customFormat="1" ht="12" customHeight="1">
      <c r="A77" s="3" t="s">
        <v>186</v>
      </c>
      <c r="B77" s="9">
        <v>18026</v>
      </c>
      <c r="C77" s="9">
        <v>2169</v>
      </c>
      <c r="D77" s="9">
        <v>15092</v>
      </c>
      <c r="E77" s="9">
        <v>35287</v>
      </c>
      <c r="F77" s="9">
        <v>7392</v>
      </c>
      <c r="G77" s="9">
        <v>2874</v>
      </c>
      <c r="H77" s="9">
        <v>12704</v>
      </c>
      <c r="I77" s="9">
        <v>12317</v>
      </c>
      <c r="J77" s="9">
        <v>35287</v>
      </c>
    </row>
    <row r="78" spans="1:10" s="3" customFormat="1" ht="12" customHeight="1">
      <c r="A78" s="3" t="s">
        <v>183</v>
      </c>
      <c r="B78" s="9">
        <v>22210</v>
      </c>
      <c r="C78" s="9">
        <v>3233</v>
      </c>
      <c r="D78" s="9">
        <v>783</v>
      </c>
      <c r="E78" s="9">
        <v>26226</v>
      </c>
      <c r="F78" s="9">
        <v>14730</v>
      </c>
      <c r="G78" s="9">
        <v>3066</v>
      </c>
      <c r="H78" s="9">
        <v>4686</v>
      </c>
      <c r="I78" s="9">
        <v>3744</v>
      </c>
      <c r="J78" s="9">
        <v>26226</v>
      </c>
    </row>
    <row r="79" spans="1:10" s="3" customFormat="1" ht="12" customHeight="1">
      <c r="A79" s="3" t="s">
        <v>260</v>
      </c>
      <c r="B79" s="9">
        <v>10017</v>
      </c>
      <c r="C79" s="9">
        <v>0</v>
      </c>
      <c r="D79" s="9">
        <v>11727</v>
      </c>
      <c r="E79" s="9">
        <v>21744</v>
      </c>
      <c r="F79" s="9">
        <v>11010</v>
      </c>
      <c r="G79" s="9">
        <v>2577</v>
      </c>
      <c r="H79" s="9">
        <v>7403</v>
      </c>
      <c r="I79" s="9">
        <v>754</v>
      </c>
      <c r="J79" s="9">
        <v>21744</v>
      </c>
    </row>
    <row r="80" spans="1:10" s="3" customFormat="1" ht="12" customHeight="1">
      <c r="A80" s="3" t="s">
        <v>266</v>
      </c>
      <c r="B80" s="9">
        <v>18334</v>
      </c>
      <c r="C80" s="9">
        <v>1890</v>
      </c>
      <c r="D80" s="9">
        <v>709</v>
      </c>
      <c r="E80" s="9">
        <v>20933</v>
      </c>
      <c r="F80" s="9">
        <v>12000</v>
      </c>
      <c r="G80" s="9">
        <v>1561</v>
      </c>
      <c r="H80" s="9">
        <v>5360</v>
      </c>
      <c r="I80" s="9">
        <v>2012</v>
      </c>
      <c r="J80" s="9">
        <v>20933</v>
      </c>
    </row>
    <row r="81" spans="1:10" s="3" customFormat="1" ht="12" customHeight="1">
      <c r="A81" s="3" t="s">
        <v>262</v>
      </c>
      <c r="B81" s="9">
        <v>0</v>
      </c>
      <c r="C81" s="9">
        <v>0</v>
      </c>
      <c r="D81" s="9">
        <v>20000</v>
      </c>
      <c r="E81" s="9">
        <v>20000</v>
      </c>
      <c r="F81" s="9">
        <v>20000</v>
      </c>
      <c r="G81" s="9">
        <v>0</v>
      </c>
      <c r="H81" s="9">
        <v>0</v>
      </c>
      <c r="I81" s="9">
        <v>0</v>
      </c>
      <c r="J81" s="9">
        <v>20000</v>
      </c>
    </row>
    <row r="82" spans="1:10" s="3" customFormat="1" ht="12" customHeight="1">
      <c r="A82" s="3" t="s">
        <v>263</v>
      </c>
      <c r="B82" s="9">
        <v>10884</v>
      </c>
      <c r="C82" s="9">
        <v>76</v>
      </c>
      <c r="D82" s="9">
        <v>4293</v>
      </c>
      <c r="E82" s="9">
        <v>15253</v>
      </c>
      <c r="F82" s="9">
        <v>15000</v>
      </c>
      <c r="G82" s="9">
        <v>0</v>
      </c>
      <c r="H82" s="9">
        <v>0</v>
      </c>
      <c r="I82" s="9">
        <v>253</v>
      </c>
      <c r="J82" s="9">
        <v>15253</v>
      </c>
    </row>
    <row r="83" spans="1:10" s="3" customFormat="1" ht="12" customHeight="1">
      <c r="A83" s="3" t="s">
        <v>144</v>
      </c>
      <c r="B83" s="9">
        <v>7892</v>
      </c>
      <c r="C83" s="9">
        <v>0</v>
      </c>
      <c r="D83" s="9">
        <v>1209</v>
      </c>
      <c r="E83" s="9">
        <v>9101</v>
      </c>
      <c r="F83" s="9">
        <v>6625</v>
      </c>
      <c r="G83" s="9">
        <v>0</v>
      </c>
      <c r="H83" s="9">
        <v>798</v>
      </c>
      <c r="I83" s="9">
        <v>1678</v>
      </c>
      <c r="J83" s="9">
        <v>9101</v>
      </c>
    </row>
    <row r="84" spans="1:10" s="3" customFormat="1" ht="12" customHeight="1">
      <c r="A84" s="3" t="s">
        <v>239</v>
      </c>
      <c r="B84" s="9">
        <v>1955</v>
      </c>
      <c r="C84" s="9">
        <v>0</v>
      </c>
      <c r="D84" s="9">
        <v>6315</v>
      </c>
      <c r="E84" s="9">
        <v>8270</v>
      </c>
      <c r="F84" s="9">
        <v>3406</v>
      </c>
      <c r="G84" s="9">
        <v>0</v>
      </c>
      <c r="H84" s="9">
        <v>2335</v>
      </c>
      <c r="I84" s="9">
        <v>2529</v>
      </c>
      <c r="J84" s="9">
        <v>8270</v>
      </c>
    </row>
    <row r="85" spans="1:10" s="3" customFormat="1" ht="12" customHeight="1">
      <c r="A85" s="3" t="s">
        <v>233</v>
      </c>
      <c r="B85" s="9">
        <v>2963</v>
      </c>
      <c r="C85" s="9">
        <v>875</v>
      </c>
      <c r="D85" s="9">
        <v>4237</v>
      </c>
      <c r="E85" s="9">
        <v>8075</v>
      </c>
      <c r="F85" s="9">
        <v>4200</v>
      </c>
      <c r="G85" s="9">
        <v>49</v>
      </c>
      <c r="H85" s="9">
        <v>3121</v>
      </c>
      <c r="I85" s="9">
        <v>705</v>
      </c>
      <c r="J85" s="9">
        <v>8075</v>
      </c>
    </row>
    <row r="86" spans="1:10" s="3" customFormat="1" ht="12" customHeight="1">
      <c r="A86" s="3" t="s">
        <v>273</v>
      </c>
      <c r="B86" s="9">
        <v>5221</v>
      </c>
      <c r="C86" s="9">
        <v>0</v>
      </c>
      <c r="D86" s="9">
        <v>523</v>
      </c>
      <c r="E86" s="9">
        <v>5744</v>
      </c>
      <c r="F86" s="9">
        <v>4462</v>
      </c>
      <c r="G86" s="9">
        <v>0</v>
      </c>
      <c r="H86" s="9">
        <v>646</v>
      </c>
      <c r="I86" s="9">
        <v>636</v>
      </c>
      <c r="J86" s="9">
        <v>5744</v>
      </c>
    </row>
    <row r="87" spans="1:5" s="3" customFormat="1" ht="12.75">
      <c r="A87" s="2"/>
      <c r="B87" s="9"/>
      <c r="C87" s="9"/>
      <c r="D87" s="9"/>
      <c r="E87" s="9"/>
    </row>
    <row r="88" spans="1:10" ht="12.75">
      <c r="A88" s="3" t="s">
        <v>139</v>
      </c>
      <c r="B88" s="9">
        <f aca="true" t="shared" si="0" ref="B88:J88">SUM(B4:B87)</f>
        <v>323876073</v>
      </c>
      <c r="C88" s="9">
        <f t="shared" si="0"/>
        <v>27358838</v>
      </c>
      <c r="D88" s="9">
        <f t="shared" si="0"/>
        <v>54742586</v>
      </c>
      <c r="E88" s="9">
        <f t="shared" si="0"/>
        <v>405977497</v>
      </c>
      <c r="F88" s="9">
        <f t="shared" si="0"/>
        <v>62917015</v>
      </c>
      <c r="G88" s="9">
        <f t="shared" si="0"/>
        <v>70892000</v>
      </c>
      <c r="H88" s="9">
        <f t="shared" si="0"/>
        <v>237571778</v>
      </c>
      <c r="I88" s="9">
        <f t="shared" si="0"/>
        <v>34596705</v>
      </c>
      <c r="J88" s="9">
        <f t="shared" si="0"/>
        <v>405977498</v>
      </c>
    </row>
    <row r="89" spans="1:10" ht="12.75">
      <c r="A89" s="1" t="s">
        <v>140</v>
      </c>
      <c r="B89" s="10">
        <v>302916412</v>
      </c>
      <c r="C89" s="10">
        <v>26339068</v>
      </c>
      <c r="D89" s="10">
        <v>62966992</v>
      </c>
      <c r="E89" s="10">
        <v>392222472</v>
      </c>
      <c r="F89" s="10">
        <v>57060781</v>
      </c>
      <c r="G89" s="10">
        <v>36059105</v>
      </c>
      <c r="H89" s="10">
        <v>213862130</v>
      </c>
      <c r="I89" s="10">
        <v>44703131</v>
      </c>
      <c r="J89" s="10">
        <v>392222470</v>
      </c>
    </row>
    <row r="91" spans="1:10" ht="12.75">
      <c r="A91" s="1" t="s">
        <v>136</v>
      </c>
      <c r="B91" s="7">
        <f aca="true" t="shared" si="1" ref="B91:E92">B88/($E88/100)</f>
        <v>79.77685349392654</v>
      </c>
      <c r="C91" s="7">
        <f t="shared" si="1"/>
        <v>6.739003566003068</v>
      </c>
      <c r="D91" s="7">
        <f t="shared" si="1"/>
        <v>13.484142940070395</v>
      </c>
      <c r="E91" s="7">
        <f t="shared" si="1"/>
        <v>100</v>
      </c>
      <c r="F91" s="7">
        <f aca="true" t="shared" si="2" ref="F91:J92">F88/($J88/100)</f>
        <v>15.497660660985698</v>
      </c>
      <c r="G91" s="7">
        <f t="shared" si="2"/>
        <v>17.46205155439428</v>
      </c>
      <c r="H91" s="7">
        <f t="shared" si="2"/>
        <v>58.518459562505114</v>
      </c>
      <c r="I91" s="7">
        <f t="shared" si="2"/>
        <v>8.52182822211491</v>
      </c>
      <c r="J91" s="7">
        <f t="shared" si="2"/>
        <v>100</v>
      </c>
    </row>
    <row r="92" spans="1:10" ht="12.75">
      <c r="A92" s="1" t="s">
        <v>137</v>
      </c>
      <c r="B92" s="7">
        <f t="shared" si="1"/>
        <v>77.23076407513948</v>
      </c>
      <c r="C92" s="7">
        <f t="shared" si="1"/>
        <v>6.7153388396369085</v>
      </c>
      <c r="D92" s="7">
        <f t="shared" si="1"/>
        <v>16.05389708522361</v>
      </c>
      <c r="E92" s="7">
        <f t="shared" si="1"/>
        <v>100</v>
      </c>
      <c r="F92" s="7">
        <f t="shared" si="2"/>
        <v>14.548065285499833</v>
      </c>
      <c r="G92" s="7">
        <f t="shared" si="2"/>
        <v>9.193533710600517</v>
      </c>
      <c r="H92" s="7">
        <f t="shared" si="2"/>
        <v>54.52572107865212</v>
      </c>
      <c r="I92" s="7">
        <f t="shared" si="2"/>
        <v>11.39739163847497</v>
      </c>
      <c r="J92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24" t="s">
        <v>341</v>
      </c>
      <c r="B1" s="25"/>
      <c r="C1" s="25"/>
      <c r="D1" s="25"/>
      <c r="E1" s="25"/>
      <c r="F1" s="25"/>
      <c r="G1" s="25"/>
      <c r="H1" s="25"/>
      <c r="I1" s="25"/>
    </row>
    <row r="2" spans="1:11" s="19" customFormat="1" ht="17.25" customHeight="1" thickBot="1">
      <c r="A2" s="26" t="s">
        <v>46</v>
      </c>
      <c r="B2" s="27"/>
      <c r="C2" s="27"/>
      <c r="D2" s="27"/>
      <c r="E2" s="27"/>
      <c r="F2" s="28"/>
      <c r="G2" s="28"/>
      <c r="H2" s="28"/>
      <c r="I2" s="28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12">
        <f>'Tabell 24'!B4/('Tabell 24'!C4/100)</f>
        <v>141.1610673690306</v>
      </c>
      <c r="C4" s="12">
        <f>'Tabell 24'!C4/('Tabell 24'!$C4/100)</f>
        <v>100</v>
      </c>
      <c r="D4" s="12">
        <f>'Tabell 24'!D4/('Tabell 24'!$C4/100)</f>
        <v>8.90192122689531</v>
      </c>
      <c r="E4" s="12">
        <f>'Tabell 24'!E4/('Tabell 24'!$C4/100)</f>
        <v>-84.27649976183137</v>
      </c>
      <c r="F4" s="12">
        <f>'Tabell 24'!F4/('Tabell 24'!$C4/100)</f>
        <v>-2.4212876049576435</v>
      </c>
      <c r="G4" s="12">
        <f>'Tabell 24'!G4/('Tabell 24'!$C4/100)</f>
        <v>-31.56985812622003</v>
      </c>
      <c r="H4" s="12">
        <f>'Tabell 24'!H4/('Tabell 24'!$C4/100)</f>
        <v>18.522364500733186</v>
      </c>
      <c r="I4" s="12">
        <f>'Tabell 24'!I4/('Tabell 24'!$C4/100)</f>
        <v>9.156640234619443</v>
      </c>
    </row>
    <row r="5" spans="1:9" s="3" customFormat="1" ht="12" customHeight="1">
      <c r="A5" s="23" t="s">
        <v>329</v>
      </c>
      <c r="B5" s="15">
        <f>'Tabell 24'!B5/('Tabell 24'!$C5/100)</f>
        <v>133.50027051165347</v>
      </c>
      <c r="C5" s="15">
        <f>'Tabell 24'!C5/('Tabell 24'!$C5/100)</f>
        <v>100</v>
      </c>
      <c r="D5" s="15">
        <f>'Tabell 24'!D5/('Tabell 24'!$C5/100)</f>
        <v>12.929898837229274</v>
      </c>
      <c r="E5" s="15">
        <f>'Tabell 24'!E5/('Tabell 24'!$C5/100)</f>
        <v>-77.35480394345876</v>
      </c>
      <c r="F5" s="15">
        <f>'Tabell 24'!F5/('Tabell 24'!$C5/100)</f>
        <v>-8.124323720866323</v>
      </c>
      <c r="G5" s="15">
        <f>'Tabell 24'!G5/('Tabell 24'!$C5/100)</f>
        <v>-32.910941552307506</v>
      </c>
      <c r="H5" s="15">
        <f>'Tabell 24'!H5/('Tabell 24'!$C5/100)</f>
        <v>2.6492752005221303</v>
      </c>
      <c r="I5" s="15">
        <f>'Tabell 24'!I5/('Tabell 24'!$C5/100)</f>
        <v>-2.810895178881198</v>
      </c>
    </row>
    <row r="6" spans="1:9" s="3" customFormat="1" ht="12" customHeight="1">
      <c r="A6" s="3" t="s">
        <v>3</v>
      </c>
      <c r="B6" s="12">
        <f>'Tabell 24'!B6/('Tabell 24'!$C6/100)</f>
        <v>117.88393274034375</v>
      </c>
      <c r="C6" s="12">
        <f>'Tabell 24'!C6/('Tabell 24'!$C6/100)</f>
        <v>100</v>
      </c>
      <c r="D6" s="12">
        <f>'Tabell 24'!D6/('Tabell 24'!$C6/100)</f>
        <v>5.748345394112149</v>
      </c>
      <c r="E6" s="12">
        <f>'Tabell 24'!E6/('Tabell 24'!$C6/100)</f>
        <v>-84.16844646642419</v>
      </c>
      <c r="F6" s="12">
        <f>'Tabell 24'!F6/('Tabell 24'!$C6/100)</f>
        <v>-1.4801039470772348</v>
      </c>
      <c r="G6" s="12">
        <f>'Tabell 24'!G6/('Tabell 24'!$C6/100)</f>
        <v>-22.463935393499643</v>
      </c>
      <c r="H6" s="12">
        <f>'Tabell 24'!H6/('Tabell 24'!$C6/100)</f>
        <v>6.254568768292386</v>
      </c>
      <c r="I6" s="12">
        <f>'Tabell 24'!I6/('Tabell 24'!$C6/100)</f>
        <v>3.8904283554034658</v>
      </c>
    </row>
    <row r="7" spans="1:9" s="3" customFormat="1" ht="12" customHeight="1">
      <c r="A7" s="23" t="s">
        <v>331</v>
      </c>
      <c r="B7" s="15">
        <f>'Tabell 24'!B7/('Tabell 24'!$C7/100)</f>
        <v>118.12020487615705</v>
      </c>
      <c r="C7" s="15">
        <f>'Tabell 24'!C7/('Tabell 24'!$C7/100)</f>
        <v>100</v>
      </c>
      <c r="D7" s="15">
        <f>'Tabell 24'!D7/('Tabell 24'!$C7/100)</f>
        <v>8.228102468332757</v>
      </c>
      <c r="E7" s="15">
        <f>'Tabell 24'!E7/('Tabell 24'!$C7/100)</f>
        <v>-82.11103371834135</v>
      </c>
      <c r="F7" s="15">
        <f>'Tabell 24'!F7/('Tabell 24'!$C7/100)</f>
        <v>-6.2216452526297115</v>
      </c>
      <c r="G7" s="15">
        <f>'Tabell 24'!G7/('Tabell 24'!$C7/100)</f>
        <v>-24.125876169429198</v>
      </c>
      <c r="H7" s="15">
        <f>'Tabell 24'!H7/('Tabell 24'!$C7/100)</f>
        <v>0.18690583095310456</v>
      </c>
      <c r="I7" s="15">
        <f>'Tabell 24'!I7/('Tabell 24'!$C7/100)</f>
        <v>-4.0435468411144</v>
      </c>
    </row>
    <row r="8" spans="1:9" s="3" customFormat="1" ht="12" customHeight="1">
      <c r="A8" s="3" t="s">
        <v>4</v>
      </c>
      <c r="B8" s="12">
        <f>'Tabell 24'!B8/('Tabell 24'!$C8/100)</f>
        <v>106.01650873986677</v>
      </c>
      <c r="C8" s="12">
        <f>'Tabell 24'!C8/('Tabell 24'!$C8/100)</f>
        <v>99.99999999999999</v>
      </c>
      <c r="D8" s="12">
        <f>'Tabell 24'!D8/('Tabell 24'!$C8/100)</f>
        <v>3.623640974767948</v>
      </c>
      <c r="E8" s="12">
        <f>'Tabell 24'!E8/('Tabell 24'!$C8/100)</f>
        <v>-86.36901369182084</v>
      </c>
      <c r="F8" s="12">
        <f>'Tabell 24'!F8/('Tabell 24'!$C8/100)</f>
        <v>-0.7373896228301318</v>
      </c>
      <c r="G8" s="12">
        <f>'Tabell 24'!G8/('Tabell 24'!$C8/100)</f>
        <v>-17.487421347451605</v>
      </c>
      <c r="H8" s="12">
        <f>'Tabell 24'!H8/('Tabell 24'!$C8/100)</f>
        <v>5.584116004257991</v>
      </c>
      <c r="I8" s="12">
        <f>'Tabell 24'!I8/('Tabell 24'!$C8/100)</f>
        <v>4.613932316923355</v>
      </c>
    </row>
    <row r="9" spans="1:9" s="3" customFormat="1" ht="12" customHeight="1">
      <c r="A9" s="23" t="s">
        <v>332</v>
      </c>
      <c r="B9" s="15">
        <f>'Tabell 24'!B9/('Tabell 24'!$C9/100)</f>
        <v>107.57577014528572</v>
      </c>
      <c r="C9" s="15">
        <f>'Tabell 24'!C9/('Tabell 24'!$C9/100)</f>
        <v>100</v>
      </c>
      <c r="D9" s="15">
        <f>'Tabell 24'!D9/('Tabell 24'!$C9/100)</f>
        <v>4.502461143028709</v>
      </c>
      <c r="E9" s="15">
        <f>'Tabell 24'!E9/('Tabell 24'!$C9/100)</f>
        <v>-87.57801886061442</v>
      </c>
      <c r="F9" s="15">
        <f>'Tabell 24'!F9/('Tabell 24'!$C9/100)</f>
        <v>-1.7397890408487788</v>
      </c>
      <c r="G9" s="15">
        <f>'Tabell 24'!G9/('Tabell 24'!$C9/100)</f>
        <v>-21.56881607256043</v>
      </c>
      <c r="H9" s="15">
        <f>'Tabell 24'!H9/('Tabell 24'!$C9/100)</f>
        <v>0.07762833607244747</v>
      </c>
      <c r="I9" s="15">
        <f>'Tabell 24'!I9/('Tabell 24'!$C9/100)</f>
        <v>-6.306534494922475</v>
      </c>
    </row>
    <row r="10" spans="1:9" s="3" customFormat="1" ht="12" customHeight="1">
      <c r="A10" s="3" t="s">
        <v>5</v>
      </c>
      <c r="B10" s="12">
        <f>'Tabell 24'!B10/('Tabell 24'!$C10/100)</f>
        <v>116.34103131085841</v>
      </c>
      <c r="C10" s="12">
        <f>'Tabell 24'!C10/('Tabell 24'!$C10/100)</f>
        <v>100</v>
      </c>
      <c r="D10" s="12">
        <f>'Tabell 24'!D10/('Tabell 24'!$C10/100)</f>
        <v>31.431353228375563</v>
      </c>
      <c r="E10" s="12">
        <f>'Tabell 24'!E10/('Tabell 24'!$C10/100)</f>
        <v>-107.09715721412468</v>
      </c>
      <c r="F10" s="12">
        <f>'Tabell 24'!F10/('Tabell 24'!$C10/100)</f>
        <v>0</v>
      </c>
      <c r="G10" s="12">
        <f>'Tabell 24'!G10/('Tabell 24'!$C10/100)</f>
        <v>-24.47183559282047</v>
      </c>
      <c r="H10" s="12">
        <f>'Tabell 24'!H10/('Tabell 24'!$C10/100)</f>
        <v>10.028116154825371</v>
      </c>
      <c r="I10" s="12">
        <f>'Tabell 24'!I10/('Tabell 24'!$C10/100)</f>
        <v>9.89047657625578</v>
      </c>
    </row>
    <row r="11" spans="1:9" s="3" customFormat="1" ht="12" customHeight="1">
      <c r="A11" s="23" t="s">
        <v>333</v>
      </c>
      <c r="B11" s="15">
        <f>'Tabell 24'!B11/('Tabell 24'!$C11/100)</f>
        <v>105.02213630181677</v>
      </c>
      <c r="C11" s="15">
        <f>'Tabell 24'!C11/('Tabell 24'!$C11/100)</f>
        <v>100</v>
      </c>
      <c r="D11" s="15">
        <f>'Tabell 24'!D11/('Tabell 24'!$C11/100)</f>
        <v>32.59871680380791</v>
      </c>
      <c r="E11" s="15">
        <f>'Tabell 24'!E11/('Tabell 24'!$C11/100)</f>
        <v>-127.72985385062393</v>
      </c>
      <c r="F11" s="15">
        <f>'Tabell 24'!F11/('Tabell 24'!$C11/100)</f>
        <v>0</v>
      </c>
      <c r="G11" s="15">
        <f>'Tabell 24'!G11/('Tabell 24'!$C11/100)</f>
        <v>-24.53723916766272</v>
      </c>
      <c r="H11" s="15">
        <f>'Tabell 24'!H11/('Tabell 24'!$C11/100)</f>
        <v>0.27685246415875225</v>
      </c>
      <c r="I11" s="15">
        <f>'Tabell 24'!I11/('Tabell 24'!$C11/100)</f>
        <v>-19.391523750319962</v>
      </c>
    </row>
    <row r="12" spans="1:9" s="3" customFormat="1" ht="12" customHeight="1">
      <c r="A12" s="3" t="s">
        <v>6</v>
      </c>
      <c r="B12" s="12">
        <f>'Tabell 24'!B12/('Tabell 24'!$C12/100)</f>
        <v>103.09433929041941</v>
      </c>
      <c r="C12" s="12">
        <f>'Tabell 24'!C12/('Tabell 24'!$C12/100)</f>
        <v>99.99999999999999</v>
      </c>
      <c r="D12" s="12">
        <f>'Tabell 24'!D12/('Tabell 24'!$C12/100)</f>
        <v>48.96825381852803</v>
      </c>
      <c r="E12" s="12">
        <f>'Tabell 24'!E12/('Tabell 24'!$C12/100)</f>
        <v>-187.78928780970023</v>
      </c>
      <c r="F12" s="12">
        <f>'Tabell 24'!F12/('Tabell 24'!$C12/100)</f>
        <v>-0.04809436758862211</v>
      </c>
      <c r="G12" s="12">
        <f>'Tabell 24'!G12/('Tabell 24'!$C12/100)</f>
        <v>-7.778974686943272</v>
      </c>
      <c r="H12" s="12">
        <f>'Tabell 24'!H12/('Tabell 24'!$C12/100)</f>
        <v>2.519848044940061</v>
      </c>
      <c r="I12" s="12">
        <f>'Tabell 24'!I12/('Tabell 24'!$C12/100)</f>
        <v>-44.12825500076405</v>
      </c>
    </row>
    <row r="13" spans="1:9" s="3" customFormat="1" ht="12" customHeight="1">
      <c r="A13" s="23" t="s">
        <v>334</v>
      </c>
      <c r="B13" s="15">
        <f>'Tabell 24'!B13/('Tabell 24'!$C13/100)</f>
        <v>100.81507677934025</v>
      </c>
      <c r="C13" s="15">
        <f>'Tabell 24'!C13/('Tabell 24'!$C13/100)</f>
        <v>100</v>
      </c>
      <c r="D13" s="15">
        <f>'Tabell 24'!D13/('Tabell 24'!$C13/100)</f>
        <v>43.96758139089189</v>
      </c>
      <c r="E13" s="15">
        <f>'Tabell 24'!E13/('Tabell 24'!$C13/100)</f>
        <v>-304.54592686198885</v>
      </c>
      <c r="F13" s="15">
        <f>'Tabell 24'!F13/('Tabell 24'!$C13/100)</f>
        <v>-0.1727684881297463</v>
      </c>
      <c r="G13" s="15">
        <f>'Tabell 24'!G13/('Tabell 24'!$C13/100)</f>
        <v>-9.536449225019764</v>
      </c>
      <c r="H13" s="15">
        <f>'Tabell 24'!H13/('Tabell 24'!$C13/100)</f>
        <v>-0.9322071964161656</v>
      </c>
      <c r="I13" s="15">
        <f>'Tabell 24'!I13/('Tabell 24'!$C13/100)</f>
        <v>-171.21975540809237</v>
      </c>
    </row>
    <row r="14" spans="1:9" s="3" customFormat="1" ht="12" customHeight="1">
      <c r="A14" s="3" t="s">
        <v>7</v>
      </c>
      <c r="B14" s="12">
        <f>'Tabell 24'!B14/('Tabell 24'!$C14/100)</f>
        <v>160.20291490823436</v>
      </c>
      <c r="C14" s="12">
        <f>'Tabell 24'!C14/('Tabell 24'!$C14/100)</f>
        <v>100</v>
      </c>
      <c r="D14" s="12">
        <f>'Tabell 24'!D14/('Tabell 24'!$C14/100)</f>
        <v>18.709269800765533</v>
      </c>
      <c r="E14" s="12">
        <f>'Tabell 24'!E14/('Tabell 24'!$C14/100)</f>
        <v>-82.0241191481009</v>
      </c>
      <c r="F14" s="12">
        <f>'Tabell 24'!F14/('Tabell 24'!$C14/100)</f>
        <v>0</v>
      </c>
      <c r="G14" s="12">
        <f>'Tabell 24'!G14/('Tabell 24'!$C14/100)</f>
        <v>-26.32692118951811</v>
      </c>
      <c r="H14" s="12">
        <f>'Tabell 24'!H14/('Tabell 24'!$C14/100)</f>
        <v>23.758342329963686</v>
      </c>
      <c r="I14" s="12">
        <f>'Tabell 24'!I14/('Tabell 24'!$C14/100)</f>
        <v>34.11657179311022</v>
      </c>
    </row>
    <row r="15" spans="1:9" s="3" customFormat="1" ht="12" customHeight="1">
      <c r="A15" s="23" t="s">
        <v>335</v>
      </c>
      <c r="B15" s="15">
        <f>'Tabell 24'!B15/('Tabell 24'!$C15/100)</f>
        <v>161.3342372954752</v>
      </c>
      <c r="C15" s="15">
        <f>'Tabell 24'!C15/('Tabell 24'!$C15/100)</f>
        <v>100</v>
      </c>
      <c r="D15" s="15">
        <f>'Tabell 24'!D15/('Tabell 24'!$C15/100)</f>
        <v>5.10630351205531</v>
      </c>
      <c r="E15" s="15">
        <f>'Tabell 24'!E15/('Tabell 24'!$C15/100)</f>
        <v>-88.14524019275504</v>
      </c>
      <c r="F15" s="15">
        <f>'Tabell 24'!F15/('Tabell 24'!$C15/100)</f>
        <v>0</v>
      </c>
      <c r="G15" s="15">
        <f>'Tabell 24'!G15/('Tabell 24'!$C15/100)</f>
        <v>-29.595287488379082</v>
      </c>
      <c r="H15" s="15">
        <f>'Tabell 24'!H15/('Tabell 24'!$C15/100)</f>
        <v>1.1070829764171435</v>
      </c>
      <c r="I15" s="15">
        <f>'Tabell 24'!I15/('Tabell 24'!$C15/100)</f>
        <v>-11.526870545313809</v>
      </c>
    </row>
    <row r="16" spans="1:9" s="3" customFormat="1" ht="12" customHeight="1">
      <c r="A16" s="3" t="s">
        <v>8</v>
      </c>
      <c r="B16" s="12">
        <f>'Tabell 24'!B16/('Tabell 24'!$C16/100)</f>
        <v>100</v>
      </c>
      <c r="C16" s="12">
        <f>'Tabell 24'!C16/('Tabell 24'!$C16/100)</f>
        <v>100</v>
      </c>
      <c r="D16" s="12">
        <f>'Tabell 24'!D16/('Tabell 24'!$C16/100)</f>
        <v>-180.60102426229804</v>
      </c>
      <c r="E16" s="12">
        <f>'Tabell 24'!E16/('Tabell 24'!$C16/100)</f>
        <v>839.6158224310275</v>
      </c>
      <c r="F16" s="12">
        <f>'Tabell 24'!F16/('Tabell 24'!$C16/100)</f>
        <v>0</v>
      </c>
      <c r="G16" s="12">
        <f>'Tabell 24'!G16/('Tabell 24'!$C16/100)</f>
        <v>16.03131173918652</v>
      </c>
      <c r="H16" s="12">
        <f>'Tabell 24'!H16/('Tabell 24'!$C16/100)</f>
        <v>-8.806483222782708</v>
      </c>
      <c r="I16" s="12">
        <f>'Tabell 24'!I16/('Tabell 24'!$C16/100)</f>
        <v>766.2396266851333</v>
      </c>
    </row>
    <row r="17" spans="1:9" s="3" customFormat="1" ht="12" customHeight="1">
      <c r="A17" s="23" t="s">
        <v>336</v>
      </c>
      <c r="B17" s="15">
        <f>'Tabell 24'!B17/('Tabell 24'!$C17/100)</f>
        <v>103.03671550009044</v>
      </c>
      <c r="C17" s="15">
        <f>'Tabell 24'!C17/('Tabell 24'!$C17/100)</f>
        <v>100</v>
      </c>
      <c r="D17" s="15">
        <f>'Tabell 24'!D17/('Tabell 24'!$C17/100)</f>
        <v>-136.1611502984265</v>
      </c>
      <c r="E17" s="15">
        <f>'Tabell 24'!E17/('Tabell 24'!$C17/100)</f>
        <v>70.77907397359378</v>
      </c>
      <c r="F17" s="15">
        <f>'Tabell 24'!F17/('Tabell 24'!$C17/100)</f>
        <v>0</v>
      </c>
      <c r="G17" s="15">
        <f>'Tabell 24'!G17/('Tabell 24'!$C17/100)</f>
        <v>14.688686923494304</v>
      </c>
      <c r="H17" s="15">
        <f>'Tabell 24'!H17/('Tabell 24'!$C17/100)</f>
        <v>20.45826550913366</v>
      </c>
      <c r="I17" s="15">
        <f>'Tabell 24'!I17/('Tabell 24'!$C17/100)</f>
        <v>69.76487610779526</v>
      </c>
    </row>
    <row r="18" spans="1:9" s="3" customFormat="1" ht="12" customHeight="1">
      <c r="A18" s="3" t="s">
        <v>9</v>
      </c>
      <c r="B18" s="12">
        <f>'Tabell 24'!B18/('Tabell 24'!$C18/100)</f>
        <v>100.12400443133484</v>
      </c>
      <c r="C18" s="12">
        <f>'Tabell 24'!C18/('Tabell 24'!$C18/100)</f>
        <v>100.00000000000001</v>
      </c>
      <c r="D18" s="12">
        <f>'Tabell 24'!D18/('Tabell 24'!$C18/100)</f>
        <v>0.6692592102923679</v>
      </c>
      <c r="E18" s="12">
        <f>'Tabell 24'!E18/('Tabell 24'!$C18/100)</f>
        <v>-112.44284170743161</v>
      </c>
      <c r="F18" s="12">
        <f>'Tabell 24'!F18/('Tabell 24'!$C18/100)</f>
        <v>0</v>
      </c>
      <c r="G18" s="12">
        <f>'Tabell 24'!G18/('Tabell 24'!$C18/100)</f>
        <v>-12.97214003382768</v>
      </c>
      <c r="H18" s="12">
        <f>'Tabell 24'!H18/('Tabell 24'!$C18/100)</f>
        <v>-4.186061354839593</v>
      </c>
      <c r="I18" s="12">
        <f>'Tabell 24'!I18/('Tabell 24'!$C18/100)</f>
        <v>-28.93178388580651</v>
      </c>
    </row>
    <row r="19" spans="1:9" s="3" customFormat="1" ht="12" customHeight="1">
      <c r="A19" s="23" t="s">
        <v>337</v>
      </c>
      <c r="B19" s="15">
        <f>'Tabell 24'!B19/('Tabell 24'!$C19/100)</f>
        <v>100.10453049587105</v>
      </c>
      <c r="C19" s="15">
        <f>'Tabell 24'!C19/('Tabell 24'!$C19/100)</f>
        <v>100</v>
      </c>
      <c r="D19" s="15">
        <f>'Tabell 24'!D19/('Tabell 24'!$C19/100)</f>
        <v>99.6860480624011</v>
      </c>
      <c r="E19" s="15">
        <f>'Tabell 24'!E19/('Tabell 24'!$C19/100)</f>
        <v>-55.965807714350596</v>
      </c>
      <c r="F19" s="15">
        <f>'Tabell 24'!F19/('Tabell 24'!$C19/100)</f>
        <v>-0.02523149900335579</v>
      </c>
      <c r="G19" s="15">
        <f>'Tabell 24'!G19/('Tabell 24'!$C19/100)</f>
        <v>-4.086601713579232</v>
      </c>
      <c r="H19" s="15">
        <f>'Tabell 24'!H19/('Tabell 24'!$C19/100)</f>
        <v>26.412513381705722</v>
      </c>
      <c r="I19" s="15">
        <f>'Tabell 24'!I19/('Tabell 24'!$C19/100)</f>
        <v>166.02092051717364</v>
      </c>
    </row>
    <row r="20" spans="1:9" s="3" customFormat="1" ht="12" customHeight="1">
      <c r="A20" s="3" t="s">
        <v>10</v>
      </c>
      <c r="B20" s="12">
        <f>'Tabell 24'!B20/('Tabell 24'!$C20/100)</f>
        <v>101.06462655866954</v>
      </c>
      <c r="C20" s="12">
        <f>'Tabell 24'!C20/('Tabell 24'!$C20/100)</f>
        <v>100</v>
      </c>
      <c r="D20" s="12">
        <f>'Tabell 24'!D20/('Tabell 24'!$C20/100)</f>
        <v>2.4436966971245826</v>
      </c>
      <c r="E20" s="12">
        <f>'Tabell 24'!E20/('Tabell 24'!$C20/100)</f>
        <v>-79.44060219233668</v>
      </c>
      <c r="F20" s="12">
        <f>'Tabell 24'!F20/('Tabell 24'!$C20/100)</f>
        <v>0</v>
      </c>
      <c r="G20" s="12">
        <f>'Tabell 24'!G20/('Tabell 24'!$C20/100)</f>
        <v>-27.240410505971628</v>
      </c>
      <c r="H20" s="12">
        <f>'Tabell 24'!H20/('Tabell 24'!$C20/100)</f>
        <v>0.07380046837723</v>
      </c>
      <c r="I20" s="12">
        <f>'Tabell 24'!I20/('Tabell 24'!$C20/100)</f>
        <v>-4.1635155328065006</v>
      </c>
    </row>
    <row r="21" spans="1:9" s="3" customFormat="1" ht="12" customHeight="1">
      <c r="A21" s="23" t="s">
        <v>338</v>
      </c>
      <c r="B21" s="15">
        <f>'Tabell 24'!B21/('Tabell 24'!$C21/100)</f>
        <v>101.81625815552813</v>
      </c>
      <c r="C21" s="15">
        <f>'Tabell 24'!C21/('Tabell 24'!$C21/100)</f>
        <v>100</v>
      </c>
      <c r="D21" s="15">
        <f>'Tabell 24'!D21/('Tabell 24'!$C21/100)</f>
        <v>2.410638636451609</v>
      </c>
      <c r="E21" s="15">
        <f>'Tabell 24'!E21/('Tabell 24'!$C21/100)</f>
        <v>-73.26076329005222</v>
      </c>
      <c r="F21" s="15">
        <f>'Tabell 24'!F21/('Tabell 24'!$C21/100)</f>
        <v>0</v>
      </c>
      <c r="G21" s="15">
        <f>'Tabell 24'!G21/('Tabell 24'!$C21/100)</f>
        <v>-29.70841522910027</v>
      </c>
      <c r="H21" s="15">
        <f>'Tabell 24'!H21/('Tabell 24'!$C21/100)</f>
        <v>0</v>
      </c>
      <c r="I21" s="15">
        <f>'Tabell 24'!I21/('Tabell 24'!$C21/100)</f>
        <v>-0.5585398827008902</v>
      </c>
    </row>
    <row r="22" spans="1:9" s="3" customFormat="1" ht="12" customHeight="1">
      <c r="A22" s="3" t="s">
        <v>11</v>
      </c>
      <c r="B22" s="12">
        <f>'Tabell 24'!B22/('Tabell 24'!$C22/100)</f>
        <v>104.97300238814422</v>
      </c>
      <c r="C22" s="12">
        <f>'Tabell 24'!C22/('Tabell 24'!$C22/100)</f>
        <v>100</v>
      </c>
      <c r="D22" s="12">
        <f>'Tabell 24'!D22/('Tabell 24'!$C22/100)</f>
        <v>22.43182574452556</v>
      </c>
      <c r="E22" s="12">
        <f>'Tabell 24'!E22/('Tabell 24'!$C22/100)</f>
        <v>-82.59357241739393</v>
      </c>
      <c r="F22" s="12">
        <f>'Tabell 24'!F22/('Tabell 24'!$C22/100)</f>
        <v>-201.07291837106135</v>
      </c>
      <c r="G22" s="12">
        <f>'Tabell 24'!G22/('Tabell 24'!$C22/100)</f>
        <v>-43.7019360698022</v>
      </c>
      <c r="H22" s="12">
        <f>'Tabell 24'!H22/('Tabell 24'!$C22/100)</f>
        <v>-12.99911570641453</v>
      </c>
      <c r="I22" s="12">
        <f>'Tabell 24'!I22/('Tabell 24'!$C22/100)</f>
        <v>-217.93571682014647</v>
      </c>
    </row>
    <row r="23" spans="1:9" s="3" customFormat="1" ht="12" customHeight="1">
      <c r="A23" s="23" t="s">
        <v>330</v>
      </c>
      <c r="B23" s="15">
        <f>'Tabell 24'!B23/('Tabell 24'!$C23/100)</f>
        <v>123.04296814105562</v>
      </c>
      <c r="C23" s="15">
        <f>'Tabell 24'!C23/('Tabell 24'!$C23/100)</f>
        <v>100</v>
      </c>
      <c r="D23" s="15">
        <f>'Tabell 24'!D23/('Tabell 24'!$C23/100)</f>
        <v>13.681582855408145</v>
      </c>
      <c r="E23" s="15">
        <f>'Tabell 24'!E23/('Tabell 24'!$C23/100)</f>
        <v>-83.22503097283416</v>
      </c>
      <c r="F23" s="15">
        <f>'Tabell 24'!F23/('Tabell 24'!$C23/100)</f>
        <v>-44.58939457339536</v>
      </c>
      <c r="G23" s="15">
        <f>'Tabell 24'!G23/('Tabell 24'!$C23/100)</f>
        <v>-23.28131538139661</v>
      </c>
      <c r="H23" s="15">
        <f>'Tabell 24'!H23/('Tabell 24'!$C23/100)</f>
        <v>-18.880711513689583</v>
      </c>
      <c r="I23" s="15">
        <f>'Tabell 24'!I23/('Tabell 24'!$C23/100)</f>
        <v>-56.29486958590757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8"/>
  <dimension ref="A1:K24"/>
  <sheetViews>
    <sheetView workbookViewId="0" topLeftCell="A1">
      <selection activeCell="A8" sqref="A8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24" t="s">
        <v>323</v>
      </c>
      <c r="B1" s="25"/>
      <c r="C1" s="25"/>
      <c r="D1" s="25"/>
      <c r="E1" s="25"/>
      <c r="F1" s="25"/>
      <c r="G1" s="25"/>
      <c r="H1" s="25"/>
    </row>
    <row r="2" spans="1:11" s="19" customFormat="1" ht="17.25" customHeight="1" thickBot="1">
      <c r="A2" s="26" t="s">
        <v>51</v>
      </c>
      <c r="B2" s="28"/>
      <c r="C2" s="28"/>
      <c r="D2" s="28"/>
      <c r="E2" s="28"/>
      <c r="F2" s="28"/>
      <c r="G2" s="28"/>
      <c r="H2" s="28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276</v>
      </c>
      <c r="B4" s="9">
        <v>8548051</v>
      </c>
      <c r="C4" s="9">
        <v>13036138</v>
      </c>
      <c r="D4" s="9">
        <v>-3371787</v>
      </c>
      <c r="E4" s="9">
        <v>-9407591</v>
      </c>
      <c r="F4" s="9">
        <v>-953204</v>
      </c>
      <c r="G4" s="9">
        <v>-978622</v>
      </c>
      <c r="H4" s="9">
        <v>6821740</v>
      </c>
    </row>
    <row r="5" spans="1:8" s="3" customFormat="1" ht="12" customHeight="1">
      <c r="A5" s="3" t="s">
        <v>279</v>
      </c>
      <c r="B5" s="9">
        <v>4722595</v>
      </c>
      <c r="C5" s="9">
        <v>1242637</v>
      </c>
      <c r="D5" s="9">
        <v>-1716607</v>
      </c>
      <c r="E5" s="9">
        <v>-5645126</v>
      </c>
      <c r="F5" s="9">
        <v>-638072</v>
      </c>
      <c r="G5" s="9">
        <v>-1186799</v>
      </c>
      <c r="H5" s="9">
        <v>-3211977</v>
      </c>
    </row>
    <row r="6" spans="1:8" s="3" customFormat="1" ht="12" customHeight="1">
      <c r="A6" s="3" t="s">
        <v>281</v>
      </c>
      <c r="B6" s="9">
        <v>3205042</v>
      </c>
      <c r="C6" s="9">
        <v>121618</v>
      </c>
      <c r="D6" s="9">
        <v>-1034135</v>
      </c>
      <c r="E6" s="9">
        <v>-3434806</v>
      </c>
      <c r="F6" s="9">
        <v>-394088</v>
      </c>
      <c r="G6" s="9">
        <v>-466626</v>
      </c>
      <c r="H6" s="9">
        <v>-1997826</v>
      </c>
    </row>
    <row r="7" spans="1:8" s="3" customFormat="1" ht="12" customHeight="1">
      <c r="A7" s="3" t="s">
        <v>278</v>
      </c>
      <c r="B7" s="9">
        <v>2816784</v>
      </c>
      <c r="C7" s="9">
        <v>6934787</v>
      </c>
      <c r="D7" s="9">
        <v>-2077173</v>
      </c>
      <c r="E7" s="9">
        <v>-1417775</v>
      </c>
      <c r="F7" s="9">
        <v>-323681</v>
      </c>
      <c r="G7" s="9">
        <v>-1912080</v>
      </c>
      <c r="H7" s="9">
        <v>4021311</v>
      </c>
    </row>
    <row r="8" spans="1:8" s="3" customFormat="1" ht="12" customHeight="1">
      <c r="A8" s="3" t="s">
        <v>350</v>
      </c>
      <c r="B8" s="9">
        <v>1587115</v>
      </c>
      <c r="C8" s="9">
        <v>236726</v>
      </c>
      <c r="D8" s="9">
        <v>-808128</v>
      </c>
      <c r="E8" s="9">
        <v>-1585828</v>
      </c>
      <c r="F8" s="9">
        <v>-143690</v>
      </c>
      <c r="G8" s="9">
        <v>-209413</v>
      </c>
      <c r="H8" s="9">
        <v>-905406</v>
      </c>
    </row>
    <row r="9" spans="1:8" s="3" customFormat="1" ht="12" customHeight="1">
      <c r="A9" s="3" t="s">
        <v>283</v>
      </c>
      <c r="B9" s="9">
        <v>1137798</v>
      </c>
      <c r="C9" s="9">
        <v>503601</v>
      </c>
      <c r="D9" s="9">
        <v>-198167</v>
      </c>
      <c r="E9" s="9">
        <v>-1604697</v>
      </c>
      <c r="F9" s="9">
        <v>-71818</v>
      </c>
      <c r="G9" s="9">
        <v>-15469</v>
      </c>
      <c r="H9" s="9">
        <v>-248752</v>
      </c>
    </row>
    <row r="10" spans="1:8" s="3" customFormat="1" ht="12" customHeight="1">
      <c r="A10" s="3" t="s">
        <v>286</v>
      </c>
      <c r="B10" s="9">
        <v>1050271</v>
      </c>
      <c r="C10" s="9">
        <v>116125</v>
      </c>
      <c r="D10" s="9">
        <v>-145664</v>
      </c>
      <c r="E10" s="9">
        <v>-880930</v>
      </c>
      <c r="F10" s="9">
        <v>-50034</v>
      </c>
      <c r="G10" s="9">
        <v>-42282</v>
      </c>
      <c r="H10" s="9">
        <v>47486</v>
      </c>
    </row>
    <row r="11" spans="1:8" s="3" customFormat="1" ht="12" customHeight="1">
      <c r="A11" s="3" t="s">
        <v>287</v>
      </c>
      <c r="B11" s="9">
        <v>300419</v>
      </c>
      <c r="C11" s="9">
        <v>-49262</v>
      </c>
      <c r="D11" s="9">
        <v>-102887</v>
      </c>
      <c r="E11" s="9">
        <v>-357177</v>
      </c>
      <c r="F11" s="9">
        <v>-63843</v>
      </c>
      <c r="G11" s="9">
        <v>-118223</v>
      </c>
      <c r="H11" s="9">
        <v>-390961</v>
      </c>
    </row>
    <row r="12" spans="1:8" s="3" customFormat="1" ht="12" customHeight="1">
      <c r="A12" s="3" t="s">
        <v>285</v>
      </c>
      <c r="B12" s="9">
        <v>283397</v>
      </c>
      <c r="C12" s="9">
        <v>24278</v>
      </c>
      <c r="D12" s="9">
        <v>-321713</v>
      </c>
      <c r="E12" s="9">
        <v>-150707</v>
      </c>
      <c r="F12" s="9">
        <v>-26397</v>
      </c>
      <c r="G12" s="9">
        <v>-71164</v>
      </c>
      <c r="H12" s="9">
        <v>-262261</v>
      </c>
    </row>
    <row r="13" spans="1:8" s="3" customFormat="1" ht="12" customHeight="1">
      <c r="A13" s="3" t="s">
        <v>288</v>
      </c>
      <c r="B13" s="9">
        <v>182716</v>
      </c>
      <c r="C13" s="9">
        <v>-58633</v>
      </c>
      <c r="D13" s="9">
        <v>-6471</v>
      </c>
      <c r="E13" s="9">
        <v>-205401</v>
      </c>
      <c r="F13" s="9">
        <v>-8749</v>
      </c>
      <c r="G13" s="9">
        <v>-16284</v>
      </c>
      <c r="H13" s="9">
        <v>-112822</v>
      </c>
    </row>
    <row r="14" spans="1:8" s="3" customFormat="1" ht="12" customHeight="1">
      <c r="A14" s="3" t="s">
        <v>277</v>
      </c>
      <c r="B14" s="9">
        <v>48411</v>
      </c>
      <c r="C14" s="9">
        <v>6614</v>
      </c>
      <c r="D14" s="9">
        <v>-247</v>
      </c>
      <c r="E14" s="9">
        <v>-48821</v>
      </c>
      <c r="F14" s="9">
        <v>-4810</v>
      </c>
      <c r="G14" s="9">
        <v>-333</v>
      </c>
      <c r="H14" s="9">
        <v>826</v>
      </c>
    </row>
    <row r="15" spans="1:8" s="3" customFormat="1" ht="12" customHeight="1">
      <c r="A15" s="3" t="s">
        <v>299</v>
      </c>
      <c r="B15" s="9">
        <v>23130</v>
      </c>
      <c r="C15" s="9">
        <v>1857</v>
      </c>
      <c r="D15" s="9">
        <v>-7562</v>
      </c>
      <c r="E15" s="9">
        <v>-1522</v>
      </c>
      <c r="F15" s="9">
        <v>-14058</v>
      </c>
      <c r="G15" s="9">
        <v>-218</v>
      </c>
      <c r="H15" s="9">
        <v>1627</v>
      </c>
    </row>
    <row r="16" spans="1:8" s="3" customFormat="1" ht="12" customHeight="1">
      <c r="A16" s="3" t="s">
        <v>295</v>
      </c>
      <c r="B16" s="9">
        <v>5065</v>
      </c>
      <c r="C16" s="9">
        <v>9467</v>
      </c>
      <c r="D16" s="9">
        <v>-7496</v>
      </c>
      <c r="E16" s="9">
        <v>3087</v>
      </c>
      <c r="F16" s="9">
        <v>-1050</v>
      </c>
      <c r="G16" s="9">
        <v>-1690</v>
      </c>
      <c r="H16" s="9">
        <v>7282</v>
      </c>
    </row>
    <row r="17" spans="1:8" s="3" customFormat="1" ht="12" customHeight="1">
      <c r="A17" s="3" t="s">
        <v>300</v>
      </c>
      <c r="B17" s="9">
        <v>8</v>
      </c>
      <c r="C17" s="9">
        <v>0</v>
      </c>
      <c r="D17" s="9">
        <v>0</v>
      </c>
      <c r="E17" s="9">
        <v>-5</v>
      </c>
      <c r="F17" s="9">
        <v>-235</v>
      </c>
      <c r="G17" s="9">
        <v>0</v>
      </c>
      <c r="H17" s="9">
        <v>-232</v>
      </c>
    </row>
    <row r="18" spans="1:8" s="3" customFormat="1" ht="12" customHeight="1">
      <c r="A18" s="3" t="s">
        <v>296</v>
      </c>
      <c r="B18" s="9">
        <v>0</v>
      </c>
      <c r="C18" s="9">
        <v>0</v>
      </c>
      <c r="D18" s="9">
        <v>-5185</v>
      </c>
      <c r="E18" s="9">
        <v>5319</v>
      </c>
      <c r="F18" s="9">
        <v>0</v>
      </c>
      <c r="G18" s="9">
        <v>0</v>
      </c>
      <c r="H18" s="9">
        <v>134</v>
      </c>
    </row>
    <row r="19" spans="1:8" s="3" customFormat="1" ht="12.75">
      <c r="A19" s="2"/>
      <c r="B19" s="9"/>
      <c r="C19" s="9"/>
      <c r="D19" s="9"/>
      <c r="E19" s="9"/>
      <c r="F19" s="9"/>
      <c r="G19" s="9"/>
      <c r="H19" s="9"/>
    </row>
    <row r="20" spans="1:8" ht="12.75">
      <c r="A20" s="3" t="s">
        <v>139</v>
      </c>
      <c r="B20" s="9">
        <f aca="true" t="shared" si="0" ref="B20:H20">SUM(B4:B19)</f>
        <v>23910802</v>
      </c>
      <c r="C20" s="9">
        <f t="shared" si="0"/>
        <v>22125953</v>
      </c>
      <c r="D20" s="9">
        <f t="shared" si="0"/>
        <v>-9803222</v>
      </c>
      <c r="E20" s="9">
        <f t="shared" si="0"/>
        <v>-24731980</v>
      </c>
      <c r="F20" s="9">
        <f t="shared" si="0"/>
        <v>-2693729</v>
      </c>
      <c r="G20" s="9">
        <f t="shared" si="0"/>
        <v>-5019203</v>
      </c>
      <c r="H20" s="9">
        <f t="shared" si="0"/>
        <v>3770169</v>
      </c>
    </row>
    <row r="21" spans="1:8" ht="12.75">
      <c r="A21" s="1" t="s">
        <v>140</v>
      </c>
      <c r="B21" s="10">
        <v>22611176</v>
      </c>
      <c r="C21" s="10">
        <v>98532972</v>
      </c>
      <c r="D21" s="10">
        <v>-9079207</v>
      </c>
      <c r="E21" s="10">
        <v>-42036941</v>
      </c>
      <c r="F21" s="10">
        <v>-2645464</v>
      </c>
      <c r="G21" s="10">
        <v>-6312620</v>
      </c>
      <c r="H21" s="10">
        <v>61080214</v>
      </c>
    </row>
    <row r="23" spans="1:8" ht="12.75">
      <c r="A23" s="1" t="s">
        <v>136</v>
      </c>
      <c r="B23" s="7">
        <f>B20/($B20/100)</f>
        <v>100</v>
      </c>
      <c r="C23" s="7">
        <f aca="true" t="shared" si="1" ref="C23:H23">C20/($B20/100)</f>
        <v>92.53538630782857</v>
      </c>
      <c r="D23" s="7">
        <f t="shared" si="1"/>
        <v>-40.999135035286564</v>
      </c>
      <c r="E23" s="7">
        <f t="shared" si="1"/>
        <v>-103.43433900711486</v>
      </c>
      <c r="F23" s="7">
        <f t="shared" si="1"/>
        <v>-11.26574089819321</v>
      </c>
      <c r="G23" s="7">
        <f t="shared" si="1"/>
        <v>-20.991361979409977</v>
      </c>
      <c r="H23" s="7">
        <f t="shared" si="1"/>
        <v>15.767639245224816</v>
      </c>
    </row>
    <row r="24" spans="1:8" ht="12.75">
      <c r="A24" s="1" t="s">
        <v>137</v>
      </c>
      <c r="B24" s="7">
        <f>B21/($B21/100)</f>
        <v>100</v>
      </c>
      <c r="C24" s="7">
        <f aca="true" t="shared" si="2" ref="C24:H24">C21/($B21/100)</f>
        <v>435.7711071728423</v>
      </c>
      <c r="D24" s="7">
        <f t="shared" si="2"/>
        <v>-40.15362579991417</v>
      </c>
      <c r="E24" s="7">
        <f t="shared" si="2"/>
        <v>-185.91222765237862</v>
      </c>
      <c r="F24" s="7">
        <f t="shared" si="2"/>
        <v>-11.699807210381273</v>
      </c>
      <c r="G24" s="7">
        <f t="shared" si="2"/>
        <v>-27.918141011329972</v>
      </c>
      <c r="H24" s="7">
        <f t="shared" si="2"/>
        <v>270.13284934848144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9"/>
  <dimension ref="A1:K25"/>
  <sheetViews>
    <sheetView workbookViewId="0" topLeftCell="A1">
      <selection activeCell="A12" sqref="A12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24" t="s">
        <v>324</v>
      </c>
      <c r="B1" s="25"/>
      <c r="C1" s="25"/>
      <c r="D1" s="25"/>
      <c r="E1" s="25"/>
      <c r="F1" s="25"/>
      <c r="G1" s="25"/>
      <c r="H1" s="25"/>
    </row>
    <row r="2" spans="1:11" s="19" customFormat="1" ht="17.25" customHeight="1" thickBot="1">
      <c r="A2" s="26" t="s">
        <v>52</v>
      </c>
      <c r="B2" s="28"/>
      <c r="C2" s="28"/>
      <c r="D2" s="28"/>
      <c r="E2" s="28"/>
      <c r="F2" s="28"/>
      <c r="G2" s="28"/>
      <c r="H2" s="28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277</v>
      </c>
      <c r="B4" s="9">
        <v>17889963</v>
      </c>
      <c r="C4" s="9">
        <v>17242858</v>
      </c>
      <c r="D4" s="9">
        <v>-3534228</v>
      </c>
      <c r="E4" s="9">
        <v>-16031702</v>
      </c>
      <c r="F4" s="9">
        <v>-355940</v>
      </c>
      <c r="G4" s="9">
        <v>-869210</v>
      </c>
      <c r="H4" s="9">
        <v>14372228</v>
      </c>
    </row>
    <row r="5" spans="1:8" s="3" customFormat="1" ht="12" customHeight="1">
      <c r="A5" s="3" t="s">
        <v>275</v>
      </c>
      <c r="B5" s="9">
        <v>16270880</v>
      </c>
      <c r="C5" s="9">
        <v>20417373</v>
      </c>
      <c r="D5" s="9">
        <v>-7772129</v>
      </c>
      <c r="E5" s="9">
        <v>-18801194</v>
      </c>
      <c r="F5" s="9">
        <v>-553309</v>
      </c>
      <c r="G5" s="9">
        <v>-4828809</v>
      </c>
      <c r="H5" s="9">
        <v>4732812</v>
      </c>
    </row>
    <row r="6" spans="1:8" s="3" customFormat="1" ht="12" customHeight="1">
      <c r="A6" s="3" t="s">
        <v>280</v>
      </c>
      <c r="B6" s="9">
        <v>7531944</v>
      </c>
      <c r="C6" s="9">
        <v>2805998</v>
      </c>
      <c r="D6" s="9">
        <v>-2293381</v>
      </c>
      <c r="E6" s="9">
        <v>-7033448</v>
      </c>
      <c r="F6" s="9">
        <v>-744650</v>
      </c>
      <c r="G6" s="9">
        <v>-126144</v>
      </c>
      <c r="H6" s="9">
        <v>140319</v>
      </c>
    </row>
    <row r="7" spans="1:8" s="3" customFormat="1" ht="12" customHeight="1">
      <c r="A7" s="3" t="s">
        <v>276</v>
      </c>
      <c r="B7" s="9">
        <v>3278833</v>
      </c>
      <c r="C7" s="9">
        <v>1959411</v>
      </c>
      <c r="D7" s="9">
        <v>-421389</v>
      </c>
      <c r="E7" s="9">
        <v>-2983153</v>
      </c>
      <c r="F7" s="9">
        <v>-402861</v>
      </c>
      <c r="G7" s="9">
        <v>-147093</v>
      </c>
      <c r="H7" s="9">
        <v>1251355</v>
      </c>
    </row>
    <row r="8" spans="1:8" s="3" customFormat="1" ht="12" customHeight="1">
      <c r="A8" s="3" t="s">
        <v>279</v>
      </c>
      <c r="B8" s="9">
        <v>730343</v>
      </c>
      <c r="C8" s="9">
        <v>60367</v>
      </c>
      <c r="D8" s="9">
        <v>-116004</v>
      </c>
      <c r="E8" s="9">
        <v>-793451</v>
      </c>
      <c r="F8" s="9">
        <v>-132061</v>
      </c>
      <c r="G8" s="9">
        <v>-57654</v>
      </c>
      <c r="H8" s="9">
        <v>-306534</v>
      </c>
    </row>
    <row r="9" spans="1:8" s="3" customFormat="1" ht="12" customHeight="1">
      <c r="A9" s="3" t="s">
        <v>288</v>
      </c>
      <c r="B9" s="9">
        <v>497726</v>
      </c>
      <c r="C9" s="9">
        <v>-236608</v>
      </c>
      <c r="D9" s="9">
        <v>-140165</v>
      </c>
      <c r="E9" s="9">
        <v>-502621</v>
      </c>
      <c r="F9" s="9">
        <v>-164500</v>
      </c>
      <c r="G9" s="9">
        <v>-65734</v>
      </c>
      <c r="H9" s="9">
        <v>-611902</v>
      </c>
    </row>
    <row r="10" spans="1:8" s="3" customFormat="1" ht="12" customHeight="1">
      <c r="A10" s="3" t="s">
        <v>278</v>
      </c>
      <c r="B10" s="9">
        <v>325343</v>
      </c>
      <c r="C10" s="9">
        <v>281060</v>
      </c>
      <c r="D10" s="9">
        <v>-84259</v>
      </c>
      <c r="E10" s="9">
        <v>-292495</v>
      </c>
      <c r="F10" s="9">
        <v>-19700</v>
      </c>
      <c r="G10" s="9">
        <v>-80766</v>
      </c>
      <c r="H10" s="9">
        <v>129183</v>
      </c>
    </row>
    <row r="11" spans="1:8" s="3" customFormat="1" ht="12" customHeight="1">
      <c r="A11" s="3" t="s">
        <v>281</v>
      </c>
      <c r="B11" s="9">
        <v>244022</v>
      </c>
      <c r="C11" s="9">
        <v>6505</v>
      </c>
      <c r="D11" s="9">
        <v>-34029</v>
      </c>
      <c r="E11" s="9">
        <v>-333002</v>
      </c>
      <c r="F11" s="9">
        <v>-34771</v>
      </c>
      <c r="G11" s="9">
        <v>-43299</v>
      </c>
      <c r="H11" s="9">
        <v>-194118</v>
      </c>
    </row>
    <row r="12" spans="1:8" s="3" customFormat="1" ht="12" customHeight="1">
      <c r="A12" s="3" t="s">
        <v>350</v>
      </c>
      <c r="B12" s="9">
        <v>183364</v>
      </c>
      <c r="C12" s="9">
        <v>11284</v>
      </c>
      <c r="D12" s="9">
        <v>-5731</v>
      </c>
      <c r="E12" s="9">
        <v>-289127</v>
      </c>
      <c r="F12" s="9">
        <v>-66391</v>
      </c>
      <c r="G12" s="9">
        <v>-9981</v>
      </c>
      <c r="H12" s="9">
        <v>-169245</v>
      </c>
    </row>
    <row r="13" spans="1:8" s="3" customFormat="1" ht="12" customHeight="1">
      <c r="A13" s="3" t="s">
        <v>286</v>
      </c>
      <c r="B13" s="9">
        <v>104733</v>
      </c>
      <c r="C13" s="9">
        <v>93920</v>
      </c>
      <c r="D13" s="9">
        <v>-104513</v>
      </c>
      <c r="E13" s="9">
        <v>-86426</v>
      </c>
      <c r="F13" s="9">
        <v>-13791</v>
      </c>
      <c r="G13" s="9">
        <v>-33705</v>
      </c>
      <c r="H13" s="9">
        <v>-39782</v>
      </c>
    </row>
    <row r="14" spans="1:8" s="3" customFormat="1" ht="12" customHeight="1">
      <c r="A14" s="3" t="s">
        <v>283</v>
      </c>
      <c r="B14" s="9">
        <v>102988</v>
      </c>
      <c r="C14" s="9">
        <v>11440</v>
      </c>
      <c r="D14" s="9">
        <v>-1094</v>
      </c>
      <c r="E14" s="9">
        <v>-103305</v>
      </c>
      <c r="F14" s="9">
        <v>-5158</v>
      </c>
      <c r="G14" s="9">
        <v>-317</v>
      </c>
      <c r="H14" s="9">
        <v>4554</v>
      </c>
    </row>
    <row r="15" spans="1:8" s="3" customFormat="1" ht="12" customHeight="1">
      <c r="A15" s="3" t="s">
        <v>291</v>
      </c>
      <c r="B15" s="9">
        <v>102849</v>
      </c>
      <c r="C15" s="9">
        <v>-7661</v>
      </c>
      <c r="D15" s="9">
        <v>-67623</v>
      </c>
      <c r="E15" s="9">
        <v>-2846</v>
      </c>
      <c r="F15" s="9">
        <v>-8881</v>
      </c>
      <c r="G15" s="9">
        <v>-3853</v>
      </c>
      <c r="H15" s="9">
        <v>11985</v>
      </c>
    </row>
    <row r="16" spans="1:8" s="3" customFormat="1" ht="12" customHeight="1">
      <c r="A16" s="3" t="s">
        <v>284</v>
      </c>
      <c r="B16" s="9">
        <v>45134</v>
      </c>
      <c r="C16" s="9">
        <v>4558</v>
      </c>
      <c r="D16" s="9">
        <v>-28054</v>
      </c>
      <c r="E16" s="9">
        <v>-19803</v>
      </c>
      <c r="F16" s="9">
        <v>-861</v>
      </c>
      <c r="G16" s="9">
        <v>-211</v>
      </c>
      <c r="H16" s="9">
        <v>768</v>
      </c>
    </row>
    <row r="17" spans="1:8" s="3" customFormat="1" ht="12" customHeight="1">
      <c r="A17" s="3" t="s">
        <v>285</v>
      </c>
      <c r="B17" s="9">
        <v>22374</v>
      </c>
      <c r="C17" s="9">
        <v>716</v>
      </c>
      <c r="D17" s="9">
        <v>-910</v>
      </c>
      <c r="E17" s="9">
        <v>-38712</v>
      </c>
      <c r="F17" s="9">
        <v>-1171</v>
      </c>
      <c r="G17" s="9">
        <v>-2098</v>
      </c>
      <c r="H17" s="9">
        <v>-19799</v>
      </c>
    </row>
    <row r="18" spans="1:8" s="3" customFormat="1" ht="12" customHeight="1">
      <c r="A18" s="3" t="s">
        <v>290</v>
      </c>
      <c r="B18" s="9">
        <v>9324</v>
      </c>
      <c r="C18" s="9">
        <v>-762</v>
      </c>
      <c r="D18" s="9">
        <v>-6690</v>
      </c>
      <c r="E18" s="9">
        <v>49</v>
      </c>
      <c r="F18" s="9">
        <v>-1616</v>
      </c>
      <c r="G18" s="9">
        <v>-385</v>
      </c>
      <c r="H18" s="9">
        <v>-80</v>
      </c>
    </row>
    <row r="19" spans="1:8" s="3" customFormat="1" ht="12" customHeight="1">
      <c r="A19" s="3" t="s">
        <v>292</v>
      </c>
      <c r="B19" s="9">
        <v>2077</v>
      </c>
      <c r="C19" s="9">
        <v>53</v>
      </c>
      <c r="D19" s="9">
        <v>-579</v>
      </c>
      <c r="E19" s="9">
        <v>-2712</v>
      </c>
      <c r="F19" s="9">
        <v>-130</v>
      </c>
      <c r="G19" s="9">
        <v>-19</v>
      </c>
      <c r="H19" s="9">
        <v>-1310</v>
      </c>
    </row>
    <row r="20" spans="1:8" s="3" customFormat="1" ht="12.75">
      <c r="A20" s="2"/>
      <c r="B20" s="9"/>
      <c r="C20" s="9"/>
      <c r="D20" s="9"/>
      <c r="E20" s="9"/>
      <c r="F20" s="9"/>
      <c r="G20" s="9"/>
      <c r="H20" s="9"/>
    </row>
    <row r="21" spans="1:8" ht="12.75">
      <c r="A21" s="3" t="s">
        <v>139</v>
      </c>
      <c r="B21" s="9">
        <f aca="true" t="shared" si="0" ref="B21:H21">SUM(B4:B20)</f>
        <v>47341897</v>
      </c>
      <c r="C21" s="9">
        <f t="shared" si="0"/>
        <v>42650512</v>
      </c>
      <c r="D21" s="9">
        <f t="shared" si="0"/>
        <v>-14610778</v>
      </c>
      <c r="E21" s="9">
        <f t="shared" si="0"/>
        <v>-47313948</v>
      </c>
      <c r="F21" s="9">
        <f t="shared" si="0"/>
        <v>-2505791</v>
      </c>
      <c r="G21" s="9">
        <f t="shared" si="0"/>
        <v>-6269278</v>
      </c>
      <c r="H21" s="9">
        <f t="shared" si="0"/>
        <v>19300434</v>
      </c>
    </row>
    <row r="22" spans="1:8" ht="12.75">
      <c r="A22" s="1" t="s">
        <v>140</v>
      </c>
      <c r="B22" s="10">
        <v>32442193</v>
      </c>
      <c r="C22" s="10">
        <v>131326867</v>
      </c>
      <c r="D22" s="10">
        <v>-14372584</v>
      </c>
      <c r="E22" s="10">
        <v>-29986615</v>
      </c>
      <c r="F22" s="10">
        <v>-2018894</v>
      </c>
      <c r="G22" s="10">
        <v>-12920257</v>
      </c>
      <c r="H22" s="10">
        <v>104455775</v>
      </c>
    </row>
    <row r="24" spans="1:8" ht="12.75">
      <c r="A24" s="1" t="s">
        <v>136</v>
      </c>
      <c r="B24" s="7">
        <f aca="true" t="shared" si="1" ref="B24:H25">B21/($B21/100)</f>
        <v>100</v>
      </c>
      <c r="C24" s="7">
        <f t="shared" si="1"/>
        <v>90.09041610647753</v>
      </c>
      <c r="D24" s="7">
        <f t="shared" si="1"/>
        <v>-30.862257167261383</v>
      </c>
      <c r="E24" s="7">
        <f t="shared" si="1"/>
        <v>-99.94096349793504</v>
      </c>
      <c r="F24" s="7">
        <f t="shared" si="1"/>
        <v>-5.292967030873309</v>
      </c>
      <c r="G24" s="7">
        <f t="shared" si="1"/>
        <v>-13.242557644025123</v>
      </c>
      <c r="H24" s="7">
        <f t="shared" si="1"/>
        <v>40.7681889046398</v>
      </c>
    </row>
    <row r="25" spans="1:8" ht="12.75">
      <c r="A25" s="1" t="s">
        <v>137</v>
      </c>
      <c r="B25" s="7">
        <f t="shared" si="1"/>
        <v>100</v>
      </c>
      <c r="C25" s="7">
        <f t="shared" si="1"/>
        <v>404.80268087918716</v>
      </c>
      <c r="D25" s="7">
        <f t="shared" si="1"/>
        <v>-44.302134569016346</v>
      </c>
      <c r="E25" s="7">
        <f t="shared" si="1"/>
        <v>-92.43091242321381</v>
      </c>
      <c r="F25" s="7">
        <f t="shared" si="1"/>
        <v>-6.223050334482629</v>
      </c>
      <c r="G25" s="7">
        <f t="shared" si="1"/>
        <v>-39.82547357387338</v>
      </c>
      <c r="H25" s="7">
        <f t="shared" si="1"/>
        <v>321.9750742497586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0"/>
  <dimension ref="A1:K27"/>
  <sheetViews>
    <sheetView workbookViewId="0" topLeftCell="A1">
      <selection activeCell="A7" sqref="A7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24" t="s">
        <v>325</v>
      </c>
      <c r="B1" s="25"/>
      <c r="C1" s="25"/>
      <c r="D1" s="25"/>
      <c r="E1" s="25"/>
      <c r="F1" s="25"/>
      <c r="G1" s="25"/>
      <c r="H1" s="25"/>
    </row>
    <row r="2" spans="1:11" s="19" customFormat="1" ht="17.25" customHeight="1" thickBot="1">
      <c r="A2" s="26" t="s">
        <v>53</v>
      </c>
      <c r="B2" s="28"/>
      <c r="C2" s="28"/>
      <c r="D2" s="28"/>
      <c r="E2" s="28"/>
      <c r="F2" s="28"/>
      <c r="G2" s="28"/>
      <c r="H2" s="28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281</v>
      </c>
      <c r="B4" s="9">
        <v>1635093</v>
      </c>
      <c r="C4" s="9">
        <v>13189</v>
      </c>
      <c r="D4" s="9">
        <v>-1581168</v>
      </c>
      <c r="E4" s="9">
        <v>-7721</v>
      </c>
      <c r="F4" s="9">
        <v>-170740</v>
      </c>
      <c r="G4" s="9">
        <v>-37191</v>
      </c>
      <c r="H4" s="9">
        <v>-146299</v>
      </c>
    </row>
    <row r="5" spans="1:8" s="3" customFormat="1" ht="12" customHeight="1">
      <c r="A5" s="3" t="s">
        <v>289</v>
      </c>
      <c r="B5" s="9">
        <v>431571</v>
      </c>
      <c r="C5" s="9">
        <v>26499</v>
      </c>
      <c r="D5" s="9">
        <v>-539750</v>
      </c>
      <c r="E5" s="9">
        <v>0</v>
      </c>
      <c r="F5" s="9">
        <v>-94626</v>
      </c>
      <c r="G5" s="9">
        <v>-12696</v>
      </c>
      <c r="H5" s="9">
        <v>-189002</v>
      </c>
    </row>
    <row r="6" spans="1:8" s="3" customFormat="1" ht="12" customHeight="1">
      <c r="A6" s="3" t="s">
        <v>276</v>
      </c>
      <c r="B6" s="9">
        <v>421556</v>
      </c>
      <c r="C6" s="9">
        <v>62431</v>
      </c>
      <c r="D6" s="9">
        <v>-230114</v>
      </c>
      <c r="E6" s="9">
        <v>-137091</v>
      </c>
      <c r="F6" s="9">
        <v>-67556</v>
      </c>
      <c r="G6" s="9">
        <v>-4687</v>
      </c>
      <c r="H6" s="9">
        <v>56039</v>
      </c>
    </row>
    <row r="7" spans="1:8" s="3" customFormat="1" ht="12" customHeight="1">
      <c r="A7" s="3" t="s">
        <v>350</v>
      </c>
      <c r="B7" s="9">
        <v>409073</v>
      </c>
      <c r="C7" s="9">
        <v>9188</v>
      </c>
      <c r="D7" s="9">
        <v>-282163</v>
      </c>
      <c r="E7" s="9">
        <v>-100898</v>
      </c>
      <c r="F7" s="9">
        <v>-33307</v>
      </c>
      <c r="G7" s="9">
        <v>-8130</v>
      </c>
      <c r="H7" s="9">
        <v>-671</v>
      </c>
    </row>
    <row r="8" spans="1:8" s="3" customFormat="1" ht="12" customHeight="1">
      <c r="A8" s="3" t="s">
        <v>284</v>
      </c>
      <c r="B8" s="9">
        <v>395878</v>
      </c>
      <c r="C8" s="9">
        <v>360781</v>
      </c>
      <c r="D8" s="9">
        <v>-483709</v>
      </c>
      <c r="E8" s="9">
        <v>-68308</v>
      </c>
      <c r="F8" s="9">
        <v>-29094</v>
      </c>
      <c r="G8" s="9">
        <v>-15984</v>
      </c>
      <c r="H8" s="9">
        <v>156113</v>
      </c>
    </row>
    <row r="9" spans="1:8" s="3" customFormat="1" ht="12" customHeight="1">
      <c r="A9" s="3" t="s">
        <v>275</v>
      </c>
      <c r="B9" s="9">
        <v>337247</v>
      </c>
      <c r="C9" s="9">
        <v>13521</v>
      </c>
      <c r="D9" s="9">
        <v>-226632</v>
      </c>
      <c r="E9" s="9">
        <v>0</v>
      </c>
      <c r="F9" s="9">
        <v>-11202</v>
      </c>
      <c r="G9" s="9">
        <v>0</v>
      </c>
      <c r="H9" s="9">
        <v>112934</v>
      </c>
    </row>
    <row r="10" spans="1:8" s="3" customFormat="1" ht="12" customHeight="1">
      <c r="A10" s="3" t="s">
        <v>280</v>
      </c>
      <c r="B10" s="9">
        <v>322821</v>
      </c>
      <c r="C10" s="9">
        <v>7023</v>
      </c>
      <c r="D10" s="9">
        <v>-66770</v>
      </c>
      <c r="E10" s="9">
        <v>-247257</v>
      </c>
      <c r="F10" s="9">
        <v>-20280</v>
      </c>
      <c r="G10" s="9">
        <v>-306</v>
      </c>
      <c r="H10" s="9">
        <v>-4769</v>
      </c>
    </row>
    <row r="11" spans="1:8" s="3" customFormat="1" ht="12" customHeight="1">
      <c r="A11" s="3" t="s">
        <v>279</v>
      </c>
      <c r="B11" s="9">
        <v>162826</v>
      </c>
      <c r="C11" s="9">
        <v>3620</v>
      </c>
      <c r="D11" s="9">
        <v>-72974</v>
      </c>
      <c r="E11" s="9">
        <v>3776</v>
      </c>
      <c r="F11" s="9">
        <v>-21908</v>
      </c>
      <c r="G11" s="9">
        <v>-3458</v>
      </c>
      <c r="H11" s="9">
        <v>72202</v>
      </c>
    </row>
    <row r="12" spans="1:8" s="3" customFormat="1" ht="12" customHeight="1">
      <c r="A12" s="3" t="s">
        <v>292</v>
      </c>
      <c r="B12" s="9">
        <v>122910</v>
      </c>
      <c r="C12" s="9">
        <v>20383</v>
      </c>
      <c r="D12" s="9">
        <v>-139254</v>
      </c>
      <c r="E12" s="9">
        <v>-11913</v>
      </c>
      <c r="F12" s="9">
        <v>-3896</v>
      </c>
      <c r="G12" s="9">
        <v>-8355</v>
      </c>
      <c r="H12" s="9">
        <v>-20125</v>
      </c>
    </row>
    <row r="13" spans="1:8" s="3" customFormat="1" ht="12" customHeight="1">
      <c r="A13" s="3" t="s">
        <v>290</v>
      </c>
      <c r="B13" s="9">
        <v>119077</v>
      </c>
      <c r="C13" s="9">
        <v>141733</v>
      </c>
      <c r="D13" s="9">
        <v>-201390</v>
      </c>
      <c r="E13" s="9">
        <v>109633</v>
      </c>
      <c r="F13" s="9">
        <v>-10357</v>
      </c>
      <c r="G13" s="9">
        <v>-36599</v>
      </c>
      <c r="H13" s="9">
        <v>122097</v>
      </c>
    </row>
    <row r="14" spans="1:8" s="3" customFormat="1" ht="12" customHeight="1">
      <c r="A14" s="3" t="s">
        <v>297</v>
      </c>
      <c r="B14" s="9">
        <v>77894</v>
      </c>
      <c r="C14" s="9">
        <v>9847</v>
      </c>
      <c r="D14" s="9">
        <v>-49482</v>
      </c>
      <c r="E14" s="9">
        <v>7810</v>
      </c>
      <c r="F14" s="9">
        <v>-24024</v>
      </c>
      <c r="G14" s="9">
        <v>-1811</v>
      </c>
      <c r="H14" s="9">
        <v>20234</v>
      </c>
    </row>
    <row r="15" spans="1:8" s="3" customFormat="1" ht="12" customHeight="1">
      <c r="A15" s="3" t="s">
        <v>283</v>
      </c>
      <c r="B15" s="9">
        <v>63681</v>
      </c>
      <c r="C15" s="9">
        <v>1735</v>
      </c>
      <c r="D15" s="9">
        <v>-51822</v>
      </c>
      <c r="E15" s="9">
        <v>0</v>
      </c>
      <c r="F15" s="9">
        <v>-8000</v>
      </c>
      <c r="G15" s="9">
        <v>-149</v>
      </c>
      <c r="H15" s="9">
        <v>5445</v>
      </c>
    </row>
    <row r="16" spans="1:8" s="3" customFormat="1" ht="12" customHeight="1">
      <c r="A16" s="3" t="s">
        <v>293</v>
      </c>
      <c r="B16" s="9">
        <v>44664</v>
      </c>
      <c r="C16" s="9">
        <v>51261</v>
      </c>
      <c r="D16" s="9">
        <v>-58146</v>
      </c>
      <c r="E16" s="9">
        <v>-86548</v>
      </c>
      <c r="F16" s="9">
        <v>-7034</v>
      </c>
      <c r="G16" s="9">
        <v>-10152</v>
      </c>
      <c r="H16" s="9">
        <v>-65955</v>
      </c>
    </row>
    <row r="17" spans="1:8" s="3" customFormat="1" ht="12" customHeight="1">
      <c r="A17" s="3" t="s">
        <v>278</v>
      </c>
      <c r="B17" s="9">
        <v>26173</v>
      </c>
      <c r="C17" s="9">
        <v>2524</v>
      </c>
      <c r="D17" s="9">
        <v>-28804</v>
      </c>
      <c r="E17" s="9">
        <v>-92</v>
      </c>
      <c r="F17" s="9">
        <v>-1644</v>
      </c>
      <c r="G17" s="9">
        <v>-2618</v>
      </c>
      <c r="H17" s="9">
        <v>-4461</v>
      </c>
    </row>
    <row r="18" spans="1:8" s="3" customFormat="1" ht="12" customHeight="1">
      <c r="A18" s="3" t="s">
        <v>285</v>
      </c>
      <c r="B18" s="9">
        <v>22153</v>
      </c>
      <c r="C18" s="9">
        <v>486</v>
      </c>
      <c r="D18" s="9">
        <v>-13780</v>
      </c>
      <c r="E18" s="9">
        <v>24</v>
      </c>
      <c r="F18" s="9">
        <v>-4337</v>
      </c>
      <c r="G18" s="9">
        <v>-1426</v>
      </c>
      <c r="H18" s="9">
        <v>3127</v>
      </c>
    </row>
    <row r="19" spans="1:8" s="3" customFormat="1" ht="12" customHeight="1">
      <c r="A19" s="3" t="s">
        <v>291</v>
      </c>
      <c r="B19" s="9">
        <v>21763</v>
      </c>
      <c r="C19" s="9">
        <v>-1570</v>
      </c>
      <c r="D19" s="9">
        <v>-21222</v>
      </c>
      <c r="E19" s="9">
        <v>-2640</v>
      </c>
      <c r="F19" s="9">
        <v>-822</v>
      </c>
      <c r="G19" s="9">
        <v>-1473</v>
      </c>
      <c r="H19" s="9">
        <v>-5964</v>
      </c>
    </row>
    <row r="20" spans="1:8" s="3" customFormat="1" ht="12" customHeight="1">
      <c r="A20" s="3" t="s">
        <v>296</v>
      </c>
      <c r="B20" s="9">
        <v>20993</v>
      </c>
      <c r="C20" s="9">
        <v>1665</v>
      </c>
      <c r="D20" s="9">
        <v>-7766</v>
      </c>
      <c r="E20" s="9">
        <v>-1306</v>
      </c>
      <c r="F20" s="9">
        <v>-10804</v>
      </c>
      <c r="G20" s="9">
        <v>-463</v>
      </c>
      <c r="H20" s="9">
        <v>2319</v>
      </c>
    </row>
    <row r="21" spans="1:8" s="3" customFormat="1" ht="12" customHeight="1">
      <c r="A21" s="3" t="s">
        <v>298</v>
      </c>
      <c r="B21" s="9">
        <v>14360</v>
      </c>
      <c r="C21" s="9">
        <v>-3028</v>
      </c>
      <c r="D21" s="9">
        <v>-9554</v>
      </c>
      <c r="E21" s="9">
        <v>-1392</v>
      </c>
      <c r="F21" s="9">
        <v>-3729</v>
      </c>
      <c r="G21" s="9">
        <v>-4312</v>
      </c>
      <c r="H21" s="9">
        <v>-7655</v>
      </c>
    </row>
    <row r="22" spans="1:8" s="3" customFormat="1" ht="12.75">
      <c r="A22" s="2"/>
      <c r="B22" s="9"/>
      <c r="C22" s="9"/>
      <c r="D22" s="9"/>
      <c r="E22" s="9"/>
      <c r="F22" s="9"/>
      <c r="G22" s="9"/>
      <c r="H22" s="9"/>
    </row>
    <row r="23" spans="1:8" ht="12.75">
      <c r="A23" s="3" t="s">
        <v>139</v>
      </c>
      <c r="B23" s="9">
        <f aca="true" t="shared" si="0" ref="B23:H23">SUM(B4:B22)</f>
        <v>4649733</v>
      </c>
      <c r="C23" s="9">
        <f t="shared" si="0"/>
        <v>721288</v>
      </c>
      <c r="D23" s="9">
        <f t="shared" si="0"/>
        <v>-4064500</v>
      </c>
      <c r="E23" s="9">
        <f t="shared" si="0"/>
        <v>-543923</v>
      </c>
      <c r="F23" s="9">
        <f t="shared" si="0"/>
        <v>-523360</v>
      </c>
      <c r="G23" s="9">
        <f t="shared" si="0"/>
        <v>-149810</v>
      </c>
      <c r="H23" s="9">
        <f t="shared" si="0"/>
        <v>105609</v>
      </c>
    </row>
    <row r="24" spans="1:8" ht="12.75">
      <c r="A24" s="1" t="s">
        <v>140</v>
      </c>
      <c r="B24" s="10">
        <v>4267927</v>
      </c>
      <c r="C24" s="10">
        <v>3168984</v>
      </c>
      <c r="D24" s="10">
        <v>-3910005</v>
      </c>
      <c r="E24" s="10">
        <v>-1023268</v>
      </c>
      <c r="F24" s="10">
        <v>-425342</v>
      </c>
      <c r="G24" s="10">
        <v>-254390</v>
      </c>
      <c r="H24" s="10">
        <v>2040466</v>
      </c>
    </row>
    <row r="26" spans="1:8" ht="12.75">
      <c r="A26" s="1" t="s">
        <v>136</v>
      </c>
      <c r="B26" s="7">
        <f aca="true" t="shared" si="1" ref="B26:H27">B23/($B23/100)</f>
        <v>100</v>
      </c>
      <c r="C26" s="7">
        <f t="shared" si="1"/>
        <v>15.512460607953187</v>
      </c>
      <c r="D26" s="7">
        <f t="shared" si="1"/>
        <v>-87.41362138428163</v>
      </c>
      <c r="E26" s="7">
        <f t="shared" si="1"/>
        <v>-11.697940505401062</v>
      </c>
      <c r="F26" s="7">
        <f t="shared" si="1"/>
        <v>-11.255700058476476</v>
      </c>
      <c r="G26" s="7">
        <f t="shared" si="1"/>
        <v>-3.2219054298386594</v>
      </c>
      <c r="H26" s="7">
        <f t="shared" si="1"/>
        <v>2.271291706427014</v>
      </c>
    </row>
    <row r="27" spans="1:8" ht="12.75">
      <c r="A27" s="1" t="s">
        <v>137</v>
      </c>
      <c r="B27" s="7">
        <f t="shared" si="1"/>
        <v>100.00000000000001</v>
      </c>
      <c r="C27" s="7">
        <f t="shared" si="1"/>
        <v>74.2511294124759</v>
      </c>
      <c r="D27" s="7">
        <f t="shared" si="1"/>
        <v>-91.61368036519838</v>
      </c>
      <c r="E27" s="7">
        <f t="shared" si="1"/>
        <v>-23.975761534815383</v>
      </c>
      <c r="F27" s="7">
        <f t="shared" si="1"/>
        <v>-9.966009259296142</v>
      </c>
      <c r="G27" s="7">
        <f t="shared" si="1"/>
        <v>-5.960504947718178</v>
      </c>
      <c r="H27" s="7">
        <f t="shared" si="1"/>
        <v>47.809299456152836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1"/>
  <dimension ref="A1:K11"/>
  <sheetViews>
    <sheetView workbookViewId="0" topLeftCell="A1">
      <selection activeCell="A4" sqref="A4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24" t="s">
        <v>326</v>
      </c>
      <c r="B1" s="25"/>
      <c r="C1" s="25"/>
      <c r="D1" s="25"/>
      <c r="E1" s="25"/>
      <c r="F1" s="25"/>
      <c r="G1" s="25"/>
      <c r="H1" s="25"/>
    </row>
    <row r="2" spans="1:11" s="19" customFormat="1" ht="17.25" customHeight="1" thickBot="1">
      <c r="A2" s="26" t="s">
        <v>54</v>
      </c>
      <c r="B2" s="28"/>
      <c r="C2" s="28"/>
      <c r="D2" s="28"/>
      <c r="E2" s="28"/>
      <c r="F2" s="28"/>
      <c r="G2" s="28"/>
      <c r="H2" s="28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350</v>
      </c>
      <c r="B4" s="9">
        <v>25975</v>
      </c>
      <c r="C4" s="9">
        <v>-285</v>
      </c>
      <c r="D4" s="9">
        <v>-21451</v>
      </c>
      <c r="E4" s="9">
        <v>-206</v>
      </c>
      <c r="F4" s="9">
        <v>-5108</v>
      </c>
      <c r="G4" s="9">
        <v>71</v>
      </c>
      <c r="H4" s="9">
        <v>-1004</v>
      </c>
    </row>
    <row r="5" spans="1:8" s="3" customFormat="1" ht="12" customHeight="1">
      <c r="A5" s="3" t="s">
        <v>286</v>
      </c>
      <c r="B5" s="9">
        <v>465</v>
      </c>
      <c r="C5" s="9">
        <v>4</v>
      </c>
      <c r="D5" s="9">
        <v>-365</v>
      </c>
      <c r="E5" s="9">
        <v>0</v>
      </c>
      <c r="F5" s="9">
        <v>-93</v>
      </c>
      <c r="G5" s="9">
        <v>0</v>
      </c>
      <c r="H5" s="9">
        <v>11</v>
      </c>
    </row>
    <row r="6" spans="1:8" s="3" customFormat="1" ht="12.75">
      <c r="A6" s="2"/>
      <c r="B6" s="9"/>
      <c r="C6" s="9"/>
      <c r="D6" s="9"/>
      <c r="E6" s="9"/>
      <c r="F6" s="9"/>
      <c r="G6" s="9"/>
      <c r="H6" s="9"/>
    </row>
    <row r="7" spans="1:8" ht="12.75">
      <c r="A7" s="3" t="s">
        <v>139</v>
      </c>
      <c r="B7" s="9">
        <f aca="true" t="shared" si="0" ref="B7:H7">SUM(B4:B6)</f>
        <v>26440</v>
      </c>
      <c r="C7" s="9">
        <f t="shared" si="0"/>
        <v>-281</v>
      </c>
      <c r="D7" s="9">
        <f t="shared" si="0"/>
        <v>-21816</v>
      </c>
      <c r="E7" s="9">
        <f t="shared" si="0"/>
        <v>-206</v>
      </c>
      <c r="F7" s="9">
        <f t="shared" si="0"/>
        <v>-5201</v>
      </c>
      <c r="G7" s="9">
        <f t="shared" si="0"/>
        <v>71</v>
      </c>
      <c r="H7" s="9">
        <f t="shared" si="0"/>
        <v>-993</v>
      </c>
    </row>
    <row r="8" spans="1:8" ht="12.75">
      <c r="A8" s="1" t="s">
        <v>140</v>
      </c>
      <c r="B8" s="10">
        <v>23223</v>
      </c>
      <c r="C8" s="10">
        <v>4929</v>
      </c>
      <c r="D8" s="10">
        <v>-20132</v>
      </c>
      <c r="E8" s="10">
        <v>54</v>
      </c>
      <c r="F8" s="10">
        <v>-5490</v>
      </c>
      <c r="G8" s="10">
        <v>-17</v>
      </c>
      <c r="H8" s="10">
        <v>2567</v>
      </c>
    </row>
    <row r="10" spans="1:8" ht="12.75">
      <c r="A10" s="1" t="s">
        <v>136</v>
      </c>
      <c r="B10" s="7">
        <f aca="true" t="shared" si="1" ref="B10:H11">B7/($B7/100)</f>
        <v>100.00000000000001</v>
      </c>
      <c r="C10" s="7">
        <f t="shared" si="1"/>
        <v>-1.062783661119516</v>
      </c>
      <c r="D10" s="7">
        <f t="shared" si="1"/>
        <v>-82.51134644478064</v>
      </c>
      <c r="E10" s="7">
        <f t="shared" si="1"/>
        <v>-0.7791225416036309</v>
      </c>
      <c r="F10" s="7">
        <f t="shared" si="1"/>
        <v>-19.670953101361576</v>
      </c>
      <c r="G10" s="7">
        <f t="shared" si="1"/>
        <v>0.26853252647503784</v>
      </c>
      <c r="H10" s="7">
        <f t="shared" si="1"/>
        <v>-3.755673222390318</v>
      </c>
    </row>
    <row r="11" spans="1:8" ht="12.75">
      <c r="A11" s="1" t="s">
        <v>137</v>
      </c>
      <c r="B11" s="7">
        <f t="shared" si="1"/>
        <v>100</v>
      </c>
      <c r="C11" s="7">
        <f t="shared" si="1"/>
        <v>21.22464797829738</v>
      </c>
      <c r="D11" s="7">
        <f t="shared" si="1"/>
        <v>-86.68991947638118</v>
      </c>
      <c r="E11" s="7">
        <f t="shared" si="1"/>
        <v>0.2325280971450717</v>
      </c>
      <c r="F11" s="7">
        <f t="shared" si="1"/>
        <v>-23.64035654308229</v>
      </c>
      <c r="G11" s="7">
        <f t="shared" si="1"/>
        <v>-0.07320328984196701</v>
      </c>
      <c r="H11" s="7">
        <f t="shared" si="1"/>
        <v>11.05369676613702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2"/>
  <dimension ref="A1:K16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24" t="s">
        <v>327</v>
      </c>
      <c r="B1" s="25"/>
      <c r="C1" s="25"/>
      <c r="D1" s="25"/>
      <c r="E1" s="25"/>
      <c r="F1" s="25"/>
      <c r="G1" s="25"/>
      <c r="H1" s="25"/>
    </row>
    <row r="2" spans="1:11" s="19" customFormat="1" ht="17.25" customHeight="1" thickBot="1">
      <c r="A2" s="26" t="s">
        <v>55</v>
      </c>
      <c r="B2" s="28"/>
      <c r="C2" s="28"/>
      <c r="D2" s="28"/>
      <c r="E2" s="28"/>
      <c r="F2" s="28"/>
      <c r="G2" s="28"/>
      <c r="H2" s="28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294</v>
      </c>
      <c r="B4" s="9">
        <v>281880</v>
      </c>
      <c r="C4" s="9">
        <v>22625</v>
      </c>
      <c r="D4" s="9">
        <v>-244032</v>
      </c>
      <c r="E4" s="9">
        <v>-29369</v>
      </c>
      <c r="F4" s="9">
        <v>-14759</v>
      </c>
      <c r="G4" s="9">
        <v>-3505</v>
      </c>
      <c r="H4" s="9">
        <v>12840</v>
      </c>
    </row>
    <row r="5" spans="1:8" s="3" customFormat="1" ht="12" customHeight="1">
      <c r="A5" s="3" t="s">
        <v>278</v>
      </c>
      <c r="B5" s="9">
        <v>79003</v>
      </c>
      <c r="C5" s="9">
        <v>9708</v>
      </c>
      <c r="D5" s="9">
        <v>-76029</v>
      </c>
      <c r="E5" s="9">
        <v>6424</v>
      </c>
      <c r="F5" s="9">
        <v>-18578</v>
      </c>
      <c r="G5" s="9">
        <v>-2394</v>
      </c>
      <c r="H5" s="9">
        <v>-1866</v>
      </c>
    </row>
    <row r="6" spans="1:8" s="3" customFormat="1" ht="12" customHeight="1">
      <c r="A6" s="3" t="s">
        <v>281</v>
      </c>
      <c r="B6" s="9">
        <v>2543</v>
      </c>
      <c r="C6" s="9">
        <v>7</v>
      </c>
      <c r="D6" s="9">
        <v>-1205</v>
      </c>
      <c r="E6" s="9">
        <v>0</v>
      </c>
      <c r="F6" s="9">
        <v>-3</v>
      </c>
      <c r="G6" s="9">
        <v>-30</v>
      </c>
      <c r="H6" s="9">
        <v>1312</v>
      </c>
    </row>
    <row r="7" spans="1:8" s="3" customFormat="1" ht="12" customHeight="1">
      <c r="A7" s="3" t="s">
        <v>279</v>
      </c>
      <c r="B7" s="9">
        <v>2116</v>
      </c>
      <c r="C7" s="9">
        <v>11</v>
      </c>
      <c r="D7" s="9">
        <v>-6164</v>
      </c>
      <c r="E7" s="9">
        <v>223</v>
      </c>
      <c r="F7" s="9">
        <v>0</v>
      </c>
      <c r="G7" s="9">
        <v>-10</v>
      </c>
      <c r="H7" s="9">
        <v>-3824</v>
      </c>
    </row>
    <row r="8" spans="1:8" s="3" customFormat="1" ht="12" customHeight="1">
      <c r="A8" s="3" t="s">
        <v>282</v>
      </c>
      <c r="B8" s="9">
        <v>301</v>
      </c>
      <c r="C8" s="9">
        <v>1</v>
      </c>
      <c r="D8" s="9">
        <v>-580</v>
      </c>
      <c r="E8" s="9">
        <v>0</v>
      </c>
      <c r="F8" s="9">
        <v>-8</v>
      </c>
      <c r="G8" s="9">
        <v>0</v>
      </c>
      <c r="H8" s="9">
        <v>-285</v>
      </c>
    </row>
    <row r="9" spans="1:8" s="3" customFormat="1" ht="12" customHeight="1">
      <c r="A9" s="3" t="s">
        <v>275</v>
      </c>
      <c r="B9" s="9">
        <v>0</v>
      </c>
      <c r="C9" s="9">
        <v>3495</v>
      </c>
      <c r="D9" s="9">
        <v>0</v>
      </c>
      <c r="E9" s="9">
        <v>0</v>
      </c>
      <c r="F9" s="9">
        <v>0</v>
      </c>
      <c r="G9" s="9">
        <v>-712</v>
      </c>
      <c r="H9" s="9">
        <v>2783</v>
      </c>
    </row>
    <row r="10" spans="1:8" s="3" customFormat="1" ht="12" customHeight="1">
      <c r="A10" s="3" t="s">
        <v>296</v>
      </c>
      <c r="B10" s="9">
        <v>0</v>
      </c>
      <c r="C10" s="9">
        <v>0</v>
      </c>
      <c r="D10" s="9">
        <v>930</v>
      </c>
      <c r="E10" s="9">
        <v>0</v>
      </c>
      <c r="F10" s="9">
        <v>0</v>
      </c>
      <c r="G10" s="9">
        <v>0</v>
      </c>
      <c r="H10" s="9">
        <v>930</v>
      </c>
    </row>
    <row r="11" spans="1:8" s="3" customFormat="1" ht="12.75">
      <c r="A11" s="2"/>
      <c r="B11" s="9"/>
      <c r="C11" s="9"/>
      <c r="D11" s="9"/>
      <c r="E11" s="9"/>
      <c r="F11" s="9"/>
      <c r="G11" s="9"/>
      <c r="H11" s="9"/>
    </row>
    <row r="12" spans="1:8" ht="12.75">
      <c r="A12" s="3" t="s">
        <v>139</v>
      </c>
      <c r="B12" s="9">
        <f aca="true" t="shared" si="0" ref="B12:H12">SUM(B4:B11)</f>
        <v>365843</v>
      </c>
      <c r="C12" s="9">
        <f t="shared" si="0"/>
        <v>35847</v>
      </c>
      <c r="D12" s="9">
        <f t="shared" si="0"/>
        <v>-327080</v>
      </c>
      <c r="E12" s="9">
        <f t="shared" si="0"/>
        <v>-22722</v>
      </c>
      <c r="F12" s="9">
        <f t="shared" si="0"/>
        <v>-33348</v>
      </c>
      <c r="G12" s="9">
        <f t="shared" si="0"/>
        <v>-6651</v>
      </c>
      <c r="H12" s="9">
        <f t="shared" si="0"/>
        <v>11890</v>
      </c>
    </row>
    <row r="13" spans="1:8" ht="12.75">
      <c r="A13" s="1" t="s">
        <v>140</v>
      </c>
      <c r="B13" s="10">
        <v>327121</v>
      </c>
      <c r="C13" s="10">
        <v>50229</v>
      </c>
      <c r="D13" s="10">
        <v>-231429</v>
      </c>
      <c r="E13" s="10">
        <v>-84115</v>
      </c>
      <c r="F13" s="10">
        <v>-27305</v>
      </c>
      <c r="G13" s="10">
        <v>-3893</v>
      </c>
      <c r="H13" s="10">
        <v>30608</v>
      </c>
    </row>
    <row r="15" spans="1:8" ht="12.75">
      <c r="A15" s="1" t="s">
        <v>136</v>
      </c>
      <c r="B15" s="7">
        <f aca="true" t="shared" si="1" ref="B15:H16">B12/($B12/100)</f>
        <v>100</v>
      </c>
      <c r="C15" s="7">
        <f t="shared" si="1"/>
        <v>9.79846546196046</v>
      </c>
      <c r="D15" s="7">
        <f t="shared" si="1"/>
        <v>-89.40447131693104</v>
      </c>
      <c r="E15" s="7">
        <f t="shared" si="1"/>
        <v>-6.210860943082142</v>
      </c>
      <c r="F15" s="7">
        <f t="shared" si="1"/>
        <v>-9.115385561566027</v>
      </c>
      <c r="G15" s="7">
        <f t="shared" si="1"/>
        <v>-1.8179929641950237</v>
      </c>
      <c r="H15" s="7">
        <f t="shared" si="1"/>
        <v>3.2500280174829093</v>
      </c>
    </row>
    <row r="16" spans="1:8" ht="12.75">
      <c r="A16" s="1" t="s">
        <v>137</v>
      </c>
      <c r="B16" s="7">
        <f t="shared" si="1"/>
        <v>100</v>
      </c>
      <c r="C16" s="7">
        <f t="shared" si="1"/>
        <v>15.354868687733285</v>
      </c>
      <c r="D16" s="7">
        <f t="shared" si="1"/>
        <v>-70.74721586202047</v>
      </c>
      <c r="E16" s="7">
        <f t="shared" si="1"/>
        <v>-25.713726724973327</v>
      </c>
      <c r="F16" s="7">
        <f t="shared" si="1"/>
        <v>-8.34706423616949</v>
      </c>
      <c r="G16" s="7">
        <f t="shared" si="1"/>
        <v>-1.1900795118625829</v>
      </c>
      <c r="H16" s="7">
        <f t="shared" si="1"/>
        <v>9.356782352707407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0"/>
  <dimension ref="A1:K4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24" t="s">
        <v>315</v>
      </c>
      <c r="B1" s="25"/>
      <c r="C1" s="25"/>
      <c r="D1" s="25"/>
      <c r="E1" s="25"/>
      <c r="F1" s="6"/>
      <c r="G1" s="8"/>
      <c r="H1" s="8"/>
      <c r="I1" s="8"/>
      <c r="J1" s="8"/>
      <c r="K1" s="8"/>
    </row>
    <row r="2" spans="1:11" s="19" customFormat="1" ht="17.25" customHeight="1" thickBot="1">
      <c r="A2" s="29" t="s">
        <v>22</v>
      </c>
      <c r="B2" s="30"/>
      <c r="C2" s="30"/>
      <c r="D2" s="30"/>
      <c r="E2" s="30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199</v>
      </c>
      <c r="B4" s="9">
        <v>3206355</v>
      </c>
      <c r="C4" s="9">
        <v>123064</v>
      </c>
      <c r="D4" s="9">
        <v>247412</v>
      </c>
      <c r="E4" s="9">
        <v>3576831</v>
      </c>
      <c r="F4" s="9">
        <v>1592875</v>
      </c>
      <c r="G4" s="9">
        <v>670646</v>
      </c>
      <c r="H4" s="9">
        <v>700514</v>
      </c>
      <c r="I4" s="9">
        <v>612796</v>
      </c>
      <c r="J4" s="9">
        <v>3576831</v>
      </c>
    </row>
    <row r="5" spans="1:10" s="3" customFormat="1" ht="12" customHeight="1">
      <c r="A5" s="3" t="s">
        <v>198</v>
      </c>
      <c r="B5" s="9">
        <v>2743243</v>
      </c>
      <c r="C5" s="9">
        <v>38004</v>
      </c>
      <c r="D5" s="9">
        <v>163405</v>
      </c>
      <c r="E5" s="9">
        <v>2944652</v>
      </c>
      <c r="F5" s="9">
        <v>1231773</v>
      </c>
      <c r="G5" s="9">
        <v>595713</v>
      </c>
      <c r="H5" s="9">
        <v>618573</v>
      </c>
      <c r="I5" s="9">
        <v>498593</v>
      </c>
      <c r="J5" s="9">
        <v>2944652</v>
      </c>
    </row>
    <row r="6" spans="1:10" s="3" customFormat="1" ht="12" customHeight="1">
      <c r="A6" s="3" t="s">
        <v>194</v>
      </c>
      <c r="B6" s="9">
        <v>1886301</v>
      </c>
      <c r="C6" s="9">
        <v>197846</v>
      </c>
      <c r="D6" s="9">
        <v>266173</v>
      </c>
      <c r="E6" s="9">
        <v>2350320</v>
      </c>
      <c r="F6" s="9">
        <v>619851</v>
      </c>
      <c r="G6" s="9">
        <v>620480</v>
      </c>
      <c r="H6" s="9">
        <v>859911</v>
      </c>
      <c r="I6" s="9">
        <v>250078</v>
      </c>
      <c r="J6" s="9">
        <v>2350320</v>
      </c>
    </row>
    <row r="7" spans="1:10" s="3" customFormat="1" ht="12" customHeight="1">
      <c r="A7" s="3" t="s">
        <v>196</v>
      </c>
      <c r="B7" s="9">
        <v>1994160</v>
      </c>
      <c r="C7" s="9">
        <v>52038</v>
      </c>
      <c r="D7" s="9">
        <v>137561</v>
      </c>
      <c r="E7" s="9">
        <v>2183759</v>
      </c>
      <c r="F7" s="9">
        <v>684692</v>
      </c>
      <c r="G7" s="9">
        <v>694189</v>
      </c>
      <c r="H7" s="9">
        <v>589125</v>
      </c>
      <c r="I7" s="9">
        <v>215753</v>
      </c>
      <c r="J7" s="9">
        <v>2183759</v>
      </c>
    </row>
    <row r="8" spans="1:10" s="3" customFormat="1" ht="12" customHeight="1">
      <c r="A8" s="3" t="s">
        <v>193</v>
      </c>
      <c r="B8" s="9">
        <v>1816077</v>
      </c>
      <c r="C8" s="9">
        <v>78559</v>
      </c>
      <c r="D8" s="9">
        <v>285335</v>
      </c>
      <c r="E8" s="9">
        <v>2179971</v>
      </c>
      <c r="F8" s="9">
        <v>436638</v>
      </c>
      <c r="G8" s="9">
        <v>504444</v>
      </c>
      <c r="H8" s="9">
        <v>926771</v>
      </c>
      <c r="I8" s="9">
        <v>312118</v>
      </c>
      <c r="J8" s="9">
        <v>2179971</v>
      </c>
    </row>
    <row r="9" spans="1:10" s="3" customFormat="1" ht="12" customHeight="1">
      <c r="A9" s="3" t="s">
        <v>200</v>
      </c>
      <c r="B9" s="9">
        <v>1442678</v>
      </c>
      <c r="C9" s="9">
        <v>111101</v>
      </c>
      <c r="D9" s="9">
        <v>156871</v>
      </c>
      <c r="E9" s="9">
        <v>1710650</v>
      </c>
      <c r="F9" s="9">
        <v>401752</v>
      </c>
      <c r="G9" s="9">
        <v>491694</v>
      </c>
      <c r="H9" s="9">
        <v>579084</v>
      </c>
      <c r="I9" s="9">
        <v>238120</v>
      </c>
      <c r="J9" s="9">
        <v>1710650</v>
      </c>
    </row>
    <row r="10" spans="1:10" s="3" customFormat="1" ht="12" customHeight="1">
      <c r="A10" s="3" t="s">
        <v>197</v>
      </c>
      <c r="B10" s="9">
        <v>1501284</v>
      </c>
      <c r="C10" s="9">
        <v>54000</v>
      </c>
      <c r="D10" s="9">
        <v>126869</v>
      </c>
      <c r="E10" s="9">
        <v>1682153</v>
      </c>
      <c r="F10" s="9">
        <v>598186</v>
      </c>
      <c r="G10" s="9">
        <v>383853</v>
      </c>
      <c r="H10" s="9">
        <v>448674</v>
      </c>
      <c r="I10" s="9">
        <v>251440</v>
      </c>
      <c r="J10" s="9">
        <v>1682153</v>
      </c>
    </row>
    <row r="11" spans="1:10" s="3" customFormat="1" ht="12" customHeight="1">
      <c r="A11" s="3" t="s">
        <v>207</v>
      </c>
      <c r="B11" s="9">
        <v>1278863</v>
      </c>
      <c r="C11" s="9">
        <v>23401</v>
      </c>
      <c r="D11" s="9">
        <v>121500</v>
      </c>
      <c r="E11" s="9">
        <v>1423764</v>
      </c>
      <c r="F11" s="9">
        <v>416048</v>
      </c>
      <c r="G11" s="9">
        <v>353714</v>
      </c>
      <c r="H11" s="9">
        <v>338166</v>
      </c>
      <c r="I11" s="9">
        <v>315836</v>
      </c>
      <c r="J11" s="9">
        <v>1423764</v>
      </c>
    </row>
    <row r="12" spans="1:10" s="3" customFormat="1" ht="12" customHeight="1">
      <c r="A12" s="3" t="s">
        <v>203</v>
      </c>
      <c r="B12" s="9">
        <v>1189960</v>
      </c>
      <c r="C12" s="9">
        <v>72487</v>
      </c>
      <c r="D12" s="9">
        <v>105936</v>
      </c>
      <c r="E12" s="9">
        <v>1368383</v>
      </c>
      <c r="F12" s="9">
        <v>392562</v>
      </c>
      <c r="G12" s="9">
        <v>384951</v>
      </c>
      <c r="H12" s="9">
        <v>417921</v>
      </c>
      <c r="I12" s="9">
        <v>172949</v>
      </c>
      <c r="J12" s="9">
        <v>1368383</v>
      </c>
    </row>
    <row r="13" spans="1:10" s="3" customFormat="1" ht="12" customHeight="1">
      <c r="A13" s="3" t="s">
        <v>201</v>
      </c>
      <c r="B13" s="9">
        <v>1235043</v>
      </c>
      <c r="C13" s="9">
        <v>30168</v>
      </c>
      <c r="D13" s="9">
        <v>79767</v>
      </c>
      <c r="E13" s="9">
        <v>1344978</v>
      </c>
      <c r="F13" s="9">
        <v>536895</v>
      </c>
      <c r="G13" s="9">
        <v>336965</v>
      </c>
      <c r="H13" s="9">
        <v>317970</v>
      </c>
      <c r="I13" s="9">
        <v>153148</v>
      </c>
      <c r="J13" s="9">
        <v>1344978</v>
      </c>
    </row>
    <row r="14" spans="1:10" s="3" customFormat="1" ht="12" customHeight="1">
      <c r="A14" s="3" t="s">
        <v>206</v>
      </c>
      <c r="B14" s="9">
        <v>1187265</v>
      </c>
      <c r="C14" s="9">
        <v>33798</v>
      </c>
      <c r="D14" s="9">
        <v>58432</v>
      </c>
      <c r="E14" s="9">
        <v>1279495</v>
      </c>
      <c r="F14" s="9">
        <v>531419</v>
      </c>
      <c r="G14" s="9">
        <v>281115</v>
      </c>
      <c r="H14" s="9">
        <v>246928</v>
      </c>
      <c r="I14" s="9">
        <v>220033</v>
      </c>
      <c r="J14" s="9">
        <v>1279495</v>
      </c>
    </row>
    <row r="15" spans="1:10" s="3" customFormat="1" ht="12" customHeight="1">
      <c r="A15" s="3" t="s">
        <v>195</v>
      </c>
      <c r="B15" s="9">
        <v>1049055</v>
      </c>
      <c r="C15" s="9">
        <v>11987</v>
      </c>
      <c r="D15" s="9">
        <v>195569</v>
      </c>
      <c r="E15" s="9">
        <v>1256611</v>
      </c>
      <c r="F15" s="9">
        <v>436447</v>
      </c>
      <c r="G15" s="9">
        <v>369237</v>
      </c>
      <c r="H15" s="9">
        <v>334071</v>
      </c>
      <c r="I15" s="9">
        <v>116856</v>
      </c>
      <c r="J15" s="9">
        <v>1256611</v>
      </c>
    </row>
    <row r="16" spans="1:10" s="3" customFormat="1" ht="12" customHeight="1">
      <c r="A16" s="3" t="s">
        <v>202</v>
      </c>
      <c r="B16" s="9">
        <v>826881</v>
      </c>
      <c r="C16" s="9">
        <v>78248</v>
      </c>
      <c r="D16" s="9">
        <v>95007</v>
      </c>
      <c r="E16" s="9">
        <v>1000136</v>
      </c>
      <c r="F16" s="9">
        <v>271100</v>
      </c>
      <c r="G16" s="9">
        <v>271894</v>
      </c>
      <c r="H16" s="9">
        <v>336313</v>
      </c>
      <c r="I16" s="9">
        <v>120829</v>
      </c>
      <c r="J16" s="9">
        <v>1000136</v>
      </c>
    </row>
    <row r="17" spans="1:10" s="3" customFormat="1" ht="12" customHeight="1">
      <c r="A17" s="3" t="s">
        <v>211</v>
      </c>
      <c r="B17" s="9">
        <v>846938</v>
      </c>
      <c r="C17" s="9">
        <v>9909</v>
      </c>
      <c r="D17" s="9">
        <v>65014</v>
      </c>
      <c r="E17" s="9">
        <v>921861</v>
      </c>
      <c r="F17" s="9">
        <v>308389</v>
      </c>
      <c r="G17" s="9">
        <v>192168</v>
      </c>
      <c r="H17" s="9">
        <v>207365</v>
      </c>
      <c r="I17" s="9">
        <v>213939</v>
      </c>
      <c r="J17" s="9">
        <v>921861</v>
      </c>
    </row>
    <row r="18" spans="1:10" s="3" customFormat="1" ht="12" customHeight="1">
      <c r="A18" s="3" t="s">
        <v>204</v>
      </c>
      <c r="B18" s="9">
        <v>794660</v>
      </c>
      <c r="C18" s="9">
        <v>69745</v>
      </c>
      <c r="D18" s="9">
        <v>56008</v>
      </c>
      <c r="E18" s="9">
        <v>920413</v>
      </c>
      <c r="F18" s="9">
        <v>245490</v>
      </c>
      <c r="G18" s="9">
        <v>275126</v>
      </c>
      <c r="H18" s="9">
        <v>308656</v>
      </c>
      <c r="I18" s="9">
        <v>91141</v>
      </c>
      <c r="J18" s="9">
        <v>920413</v>
      </c>
    </row>
    <row r="19" spans="1:10" s="3" customFormat="1" ht="12" customHeight="1">
      <c r="A19" s="3" t="s">
        <v>210</v>
      </c>
      <c r="B19" s="9">
        <v>554009</v>
      </c>
      <c r="C19" s="9">
        <v>66087</v>
      </c>
      <c r="D19" s="9">
        <v>67210</v>
      </c>
      <c r="E19" s="9">
        <v>687306</v>
      </c>
      <c r="F19" s="9">
        <v>239071</v>
      </c>
      <c r="G19" s="9">
        <v>148735</v>
      </c>
      <c r="H19" s="9">
        <v>201468</v>
      </c>
      <c r="I19" s="9">
        <v>98032</v>
      </c>
      <c r="J19" s="9">
        <v>687306</v>
      </c>
    </row>
    <row r="20" spans="1:10" s="3" customFormat="1" ht="12" customHeight="1">
      <c r="A20" s="3" t="s">
        <v>209</v>
      </c>
      <c r="B20" s="9">
        <v>546111</v>
      </c>
      <c r="C20" s="9">
        <v>53474</v>
      </c>
      <c r="D20" s="9">
        <v>78110</v>
      </c>
      <c r="E20" s="9">
        <v>677695</v>
      </c>
      <c r="F20" s="9">
        <v>184692</v>
      </c>
      <c r="G20" s="9">
        <v>195400</v>
      </c>
      <c r="H20" s="9">
        <v>218459</v>
      </c>
      <c r="I20" s="9">
        <v>79144</v>
      </c>
      <c r="J20" s="9">
        <v>677695</v>
      </c>
    </row>
    <row r="21" spans="1:10" s="3" customFormat="1" ht="12" customHeight="1">
      <c r="A21" s="3" t="s">
        <v>213</v>
      </c>
      <c r="B21" s="9">
        <v>561798</v>
      </c>
      <c r="C21" s="9">
        <v>13571</v>
      </c>
      <c r="D21" s="9">
        <v>26808</v>
      </c>
      <c r="E21" s="9">
        <v>602177</v>
      </c>
      <c r="F21" s="9">
        <v>265556</v>
      </c>
      <c r="G21" s="9">
        <v>133649</v>
      </c>
      <c r="H21" s="9">
        <v>117537</v>
      </c>
      <c r="I21" s="9">
        <v>85435</v>
      </c>
      <c r="J21" s="9">
        <v>602177</v>
      </c>
    </row>
    <row r="22" spans="1:10" s="3" customFormat="1" ht="12" customHeight="1">
      <c r="A22" s="3" t="s">
        <v>205</v>
      </c>
      <c r="B22" s="9">
        <v>483813</v>
      </c>
      <c r="C22" s="9">
        <v>28032</v>
      </c>
      <c r="D22" s="9">
        <v>89359</v>
      </c>
      <c r="E22" s="9">
        <v>601204</v>
      </c>
      <c r="F22" s="9">
        <v>125044</v>
      </c>
      <c r="G22" s="9">
        <v>161756</v>
      </c>
      <c r="H22" s="9">
        <v>253896</v>
      </c>
      <c r="I22" s="9">
        <v>60508</v>
      </c>
      <c r="J22" s="9">
        <v>601204</v>
      </c>
    </row>
    <row r="23" spans="1:10" s="3" customFormat="1" ht="12" customHeight="1">
      <c r="A23" s="3" t="s">
        <v>208</v>
      </c>
      <c r="B23" s="9">
        <v>485070</v>
      </c>
      <c r="C23" s="9">
        <v>10672</v>
      </c>
      <c r="D23" s="9">
        <v>81658</v>
      </c>
      <c r="E23" s="9">
        <v>577400</v>
      </c>
      <c r="F23" s="9">
        <v>142818</v>
      </c>
      <c r="G23" s="9">
        <v>188497</v>
      </c>
      <c r="H23" s="9">
        <v>191085</v>
      </c>
      <c r="I23" s="9">
        <v>55000</v>
      </c>
      <c r="J23" s="9">
        <v>577400</v>
      </c>
    </row>
    <row r="24" spans="1:10" s="3" customFormat="1" ht="12" customHeight="1">
      <c r="A24" s="3" t="s">
        <v>216</v>
      </c>
      <c r="B24" s="9">
        <v>402533</v>
      </c>
      <c r="C24" s="9">
        <v>34072</v>
      </c>
      <c r="D24" s="9">
        <v>49534</v>
      </c>
      <c r="E24" s="9">
        <v>486139</v>
      </c>
      <c r="F24" s="9">
        <v>151258</v>
      </c>
      <c r="G24" s="9">
        <v>151548</v>
      </c>
      <c r="H24" s="9">
        <v>136972</v>
      </c>
      <c r="I24" s="9">
        <v>46361</v>
      </c>
      <c r="J24" s="9">
        <v>486139</v>
      </c>
    </row>
    <row r="25" spans="1:10" s="3" customFormat="1" ht="12" customHeight="1">
      <c r="A25" s="3" t="s">
        <v>215</v>
      </c>
      <c r="B25" s="9">
        <v>400169</v>
      </c>
      <c r="C25" s="9">
        <v>30867</v>
      </c>
      <c r="D25" s="9">
        <v>29817</v>
      </c>
      <c r="E25" s="9">
        <v>460853</v>
      </c>
      <c r="F25" s="9">
        <v>153772</v>
      </c>
      <c r="G25" s="9">
        <v>123356</v>
      </c>
      <c r="H25" s="9">
        <v>132826</v>
      </c>
      <c r="I25" s="9">
        <v>50899</v>
      </c>
      <c r="J25" s="9">
        <v>460853</v>
      </c>
    </row>
    <row r="26" spans="1:10" s="3" customFormat="1" ht="12" customHeight="1">
      <c r="A26" s="3" t="s">
        <v>214</v>
      </c>
      <c r="B26" s="9">
        <v>391353</v>
      </c>
      <c r="C26" s="9">
        <v>9576</v>
      </c>
      <c r="D26" s="9">
        <v>58060</v>
      </c>
      <c r="E26" s="9">
        <v>458989</v>
      </c>
      <c r="F26" s="9">
        <v>205795</v>
      </c>
      <c r="G26" s="9">
        <v>115692</v>
      </c>
      <c r="H26" s="9">
        <v>90627</v>
      </c>
      <c r="I26" s="9">
        <v>46875</v>
      </c>
      <c r="J26" s="9">
        <v>458989</v>
      </c>
    </row>
    <row r="27" spans="1:10" s="3" customFormat="1" ht="12" customHeight="1">
      <c r="A27" s="3" t="s">
        <v>212</v>
      </c>
      <c r="B27" s="9">
        <v>285888</v>
      </c>
      <c r="C27" s="9">
        <v>33521</v>
      </c>
      <c r="D27" s="9">
        <v>51236</v>
      </c>
      <c r="E27" s="9">
        <v>370645</v>
      </c>
      <c r="F27" s="9">
        <v>48026</v>
      </c>
      <c r="G27" s="9">
        <v>60099</v>
      </c>
      <c r="H27" s="9">
        <v>156222</v>
      </c>
      <c r="I27" s="9">
        <v>106298</v>
      </c>
      <c r="J27" s="9">
        <v>370645</v>
      </c>
    </row>
    <row r="28" spans="1:10" s="3" customFormat="1" ht="12" customHeight="1">
      <c r="A28" s="3" t="s">
        <v>218</v>
      </c>
      <c r="B28" s="9">
        <v>211383</v>
      </c>
      <c r="C28" s="9">
        <v>0</v>
      </c>
      <c r="D28" s="9">
        <v>10257</v>
      </c>
      <c r="E28" s="9">
        <v>221640</v>
      </c>
      <c r="F28" s="9">
        <v>115351</v>
      </c>
      <c r="G28" s="9">
        <v>58331</v>
      </c>
      <c r="H28" s="9">
        <v>20054</v>
      </c>
      <c r="I28" s="9">
        <v>27904</v>
      </c>
      <c r="J28" s="9">
        <v>221640</v>
      </c>
    </row>
    <row r="29" spans="1:10" s="3" customFormat="1" ht="12" customHeight="1">
      <c r="A29" s="3" t="s">
        <v>223</v>
      </c>
      <c r="B29" s="9">
        <v>185122</v>
      </c>
      <c r="C29" s="9">
        <v>0</v>
      </c>
      <c r="D29" s="9">
        <v>5411</v>
      </c>
      <c r="E29" s="9">
        <v>190533</v>
      </c>
      <c r="F29" s="9">
        <v>134380</v>
      </c>
      <c r="G29" s="9">
        <v>18217</v>
      </c>
      <c r="H29" s="9">
        <v>3714</v>
      </c>
      <c r="I29" s="9">
        <v>34222</v>
      </c>
      <c r="J29" s="9">
        <v>190533</v>
      </c>
    </row>
    <row r="30" spans="1:10" s="3" customFormat="1" ht="12" customHeight="1">
      <c r="A30" s="3" t="s">
        <v>224</v>
      </c>
      <c r="B30" s="9">
        <v>90868</v>
      </c>
      <c r="C30" s="9">
        <v>10</v>
      </c>
      <c r="D30" s="9">
        <v>5774</v>
      </c>
      <c r="E30" s="9">
        <v>96652</v>
      </c>
      <c r="F30" s="9">
        <v>51398</v>
      </c>
      <c r="G30" s="9">
        <v>34150</v>
      </c>
      <c r="H30" s="9">
        <v>9632</v>
      </c>
      <c r="I30" s="9">
        <v>1472</v>
      </c>
      <c r="J30" s="9">
        <v>96652</v>
      </c>
    </row>
    <row r="31" spans="1:10" s="3" customFormat="1" ht="12" customHeight="1">
      <c r="A31" s="3" t="s">
        <v>219</v>
      </c>
      <c r="B31" s="9">
        <v>53309</v>
      </c>
      <c r="C31" s="9">
        <v>500</v>
      </c>
      <c r="D31" s="9">
        <v>2843</v>
      </c>
      <c r="E31" s="9">
        <v>56652</v>
      </c>
      <c r="F31" s="9">
        <v>22119</v>
      </c>
      <c r="G31" s="9">
        <v>13798</v>
      </c>
      <c r="H31" s="9">
        <v>12584</v>
      </c>
      <c r="I31" s="9">
        <v>8151</v>
      </c>
      <c r="J31" s="9">
        <v>56652</v>
      </c>
    </row>
    <row r="32" spans="1:10" s="3" customFormat="1" ht="12" customHeight="1">
      <c r="A32" s="3" t="s">
        <v>220</v>
      </c>
      <c r="B32" s="9">
        <v>40930</v>
      </c>
      <c r="C32" s="9">
        <v>3964</v>
      </c>
      <c r="D32" s="9">
        <v>8537</v>
      </c>
      <c r="E32" s="9">
        <v>53431</v>
      </c>
      <c r="F32" s="9">
        <v>8808</v>
      </c>
      <c r="G32" s="9">
        <v>28305</v>
      </c>
      <c r="H32" s="9">
        <v>8353</v>
      </c>
      <c r="I32" s="9">
        <v>7965</v>
      </c>
      <c r="J32" s="9">
        <v>53431</v>
      </c>
    </row>
    <row r="33" spans="1:10" s="3" customFormat="1" ht="12" customHeight="1">
      <c r="A33" s="3" t="s">
        <v>225</v>
      </c>
      <c r="B33" s="9">
        <v>29754</v>
      </c>
      <c r="C33" s="9">
        <v>0</v>
      </c>
      <c r="D33" s="9">
        <v>22548</v>
      </c>
      <c r="E33" s="9">
        <v>52302</v>
      </c>
      <c r="F33" s="9">
        <v>28707</v>
      </c>
      <c r="G33" s="9">
        <v>17458</v>
      </c>
      <c r="H33" s="9">
        <v>1258</v>
      </c>
      <c r="I33" s="9">
        <v>4879</v>
      </c>
      <c r="J33" s="9">
        <v>52302</v>
      </c>
    </row>
    <row r="34" spans="1:10" s="3" customFormat="1" ht="12" customHeight="1">
      <c r="A34" s="3" t="s">
        <v>217</v>
      </c>
      <c r="B34" s="9">
        <v>44680</v>
      </c>
      <c r="C34" s="9">
        <v>0</v>
      </c>
      <c r="D34" s="9">
        <v>6812</v>
      </c>
      <c r="E34" s="9">
        <v>51492</v>
      </c>
      <c r="F34" s="9">
        <v>10758</v>
      </c>
      <c r="G34" s="9">
        <v>15034</v>
      </c>
      <c r="H34" s="9">
        <v>17870</v>
      </c>
      <c r="I34" s="9">
        <v>7830</v>
      </c>
      <c r="J34" s="9">
        <v>51492</v>
      </c>
    </row>
    <row r="35" spans="1:10" s="3" customFormat="1" ht="12" customHeight="1">
      <c r="A35" s="3" t="s">
        <v>221</v>
      </c>
      <c r="B35" s="9">
        <v>42555</v>
      </c>
      <c r="C35" s="9">
        <v>100</v>
      </c>
      <c r="D35" s="9">
        <v>5410</v>
      </c>
      <c r="E35" s="9">
        <v>48065</v>
      </c>
      <c r="F35" s="9">
        <v>16711</v>
      </c>
      <c r="G35" s="9">
        <v>17471</v>
      </c>
      <c r="H35" s="9">
        <v>5068</v>
      </c>
      <c r="I35" s="9">
        <v>8815</v>
      </c>
      <c r="J35" s="9">
        <v>48065</v>
      </c>
    </row>
    <row r="36" spans="1:10" s="3" customFormat="1" ht="12" customHeight="1">
      <c r="A36" s="3" t="s">
        <v>226</v>
      </c>
      <c r="B36" s="9">
        <v>36221</v>
      </c>
      <c r="C36" s="9">
        <v>1650</v>
      </c>
      <c r="D36" s="9">
        <v>4952</v>
      </c>
      <c r="E36" s="9">
        <v>42823</v>
      </c>
      <c r="F36" s="9">
        <v>22004</v>
      </c>
      <c r="G36" s="9">
        <v>11447</v>
      </c>
      <c r="H36" s="9">
        <v>2500</v>
      </c>
      <c r="I36" s="9">
        <v>6872</v>
      </c>
      <c r="J36" s="9">
        <v>42823</v>
      </c>
    </row>
    <row r="37" spans="1:10" s="3" customFormat="1" ht="12" customHeight="1">
      <c r="A37" s="3" t="s">
        <v>222</v>
      </c>
      <c r="B37" s="9">
        <v>35072</v>
      </c>
      <c r="C37" s="9">
        <v>205</v>
      </c>
      <c r="D37" s="9">
        <v>5949</v>
      </c>
      <c r="E37" s="9">
        <v>41226</v>
      </c>
      <c r="F37" s="9">
        <v>12449</v>
      </c>
      <c r="G37" s="9">
        <v>17767</v>
      </c>
      <c r="H37" s="9">
        <v>4226</v>
      </c>
      <c r="I37" s="9">
        <v>6784</v>
      </c>
      <c r="J37" s="9">
        <v>41226</v>
      </c>
    </row>
    <row r="38" spans="1:5" s="3" customFormat="1" ht="12.75">
      <c r="A38" s="2"/>
      <c r="B38" s="9"/>
      <c r="C38" s="9"/>
      <c r="D38" s="9"/>
      <c r="E38" s="9"/>
    </row>
    <row r="39" spans="1:10" ht="12.75">
      <c r="A39" s="3" t="s">
        <v>139</v>
      </c>
      <c r="B39" s="9">
        <f aca="true" t="shared" si="0" ref="B39:J39">SUM(B4:B38)</f>
        <v>27879401</v>
      </c>
      <c r="C39" s="9">
        <f t="shared" si="0"/>
        <v>1270656</v>
      </c>
      <c r="D39" s="9">
        <f t="shared" si="0"/>
        <v>2771144</v>
      </c>
      <c r="E39" s="9">
        <f t="shared" si="0"/>
        <v>31921201</v>
      </c>
      <c r="F39" s="9">
        <f t="shared" si="0"/>
        <v>10642834</v>
      </c>
      <c r="G39" s="9">
        <f t="shared" si="0"/>
        <v>7936899</v>
      </c>
      <c r="H39" s="9">
        <f t="shared" si="0"/>
        <v>8814393</v>
      </c>
      <c r="I39" s="9">
        <f t="shared" si="0"/>
        <v>4527075</v>
      </c>
      <c r="J39" s="9">
        <f t="shared" si="0"/>
        <v>31921201</v>
      </c>
    </row>
    <row r="40" spans="1:10" ht="12.75">
      <c r="A40" s="1" t="s">
        <v>140</v>
      </c>
      <c r="B40" s="10">
        <v>28641443</v>
      </c>
      <c r="C40" s="10">
        <v>1374076</v>
      </c>
      <c r="D40" s="10">
        <v>2759676</v>
      </c>
      <c r="E40" s="10">
        <v>32775195</v>
      </c>
      <c r="F40" s="10">
        <v>7670527</v>
      </c>
      <c r="G40" s="10">
        <v>1142574</v>
      </c>
      <c r="H40" s="10">
        <v>8764298</v>
      </c>
      <c r="I40" s="10">
        <v>5137494</v>
      </c>
      <c r="J40" s="10">
        <v>32775195</v>
      </c>
    </row>
    <row r="42" spans="1:10" ht="12.75">
      <c r="A42" s="1" t="s">
        <v>136</v>
      </c>
      <c r="B42" s="7">
        <f aca="true" t="shared" si="1" ref="B42:E43">B39/($E39/100)</f>
        <v>87.33819570259904</v>
      </c>
      <c r="C42" s="7">
        <f t="shared" si="1"/>
        <v>3.9806021082978673</v>
      </c>
      <c r="D42" s="7">
        <f t="shared" si="1"/>
        <v>8.681202189103098</v>
      </c>
      <c r="E42" s="7">
        <f t="shared" si="1"/>
        <v>100</v>
      </c>
      <c r="F42" s="7">
        <f aca="true" t="shared" si="2" ref="F42:J43">F39/($J39/100)</f>
        <v>33.34095731548447</v>
      </c>
      <c r="G42" s="7">
        <f t="shared" si="2"/>
        <v>24.86403628735648</v>
      </c>
      <c r="H42" s="7">
        <f t="shared" si="2"/>
        <v>27.612974211089362</v>
      </c>
      <c r="I42" s="7">
        <f t="shared" si="2"/>
        <v>14.18203218606969</v>
      </c>
      <c r="J42" s="7">
        <f t="shared" si="2"/>
        <v>100</v>
      </c>
    </row>
    <row r="43" spans="1:10" ht="12.75">
      <c r="A43" s="1" t="s">
        <v>137</v>
      </c>
      <c r="B43" s="7">
        <f t="shared" si="1"/>
        <v>87.38755940277396</v>
      </c>
      <c r="C43" s="7">
        <f t="shared" si="1"/>
        <v>4.192426620192496</v>
      </c>
      <c r="D43" s="7">
        <f t="shared" si="1"/>
        <v>8.420013977033546</v>
      </c>
      <c r="E43" s="7">
        <f t="shared" si="1"/>
        <v>100</v>
      </c>
      <c r="F43" s="7">
        <f t="shared" si="2"/>
        <v>23.403451909286886</v>
      </c>
      <c r="G43" s="7">
        <f t="shared" si="2"/>
        <v>3.486093675415203</v>
      </c>
      <c r="H43" s="7">
        <f t="shared" si="2"/>
        <v>26.74064334323564</v>
      </c>
      <c r="I43" s="7">
        <f t="shared" si="2"/>
        <v>15.674945641055682</v>
      </c>
      <c r="J43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1"/>
  <dimension ref="A1:M36"/>
  <sheetViews>
    <sheetView workbookViewId="0" topLeftCell="A1">
      <selection activeCell="A12" sqref="A12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24" t="s">
        <v>316</v>
      </c>
      <c r="B1" s="25"/>
      <c r="C1" s="25"/>
      <c r="D1" s="25"/>
      <c r="E1" s="25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31" t="s">
        <v>49</v>
      </c>
      <c r="B2" s="32"/>
      <c r="C2" s="32"/>
      <c r="D2" s="32"/>
      <c r="E2" s="32"/>
      <c r="F2" s="33"/>
      <c r="G2" s="33"/>
      <c r="H2" s="33"/>
      <c r="I2" s="33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76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277</v>
      </c>
      <c r="B5" s="9">
        <v>17938374</v>
      </c>
      <c r="C5" s="9">
        <v>35797690</v>
      </c>
      <c r="D5" s="9">
        <v>-18548218</v>
      </c>
      <c r="E5" s="9">
        <v>-3534475</v>
      </c>
      <c r="F5" s="9">
        <v>-16080523</v>
      </c>
      <c r="G5" s="9">
        <v>-360750</v>
      </c>
      <c r="H5" s="9">
        <v>30499</v>
      </c>
      <c r="I5" s="9">
        <v>-869543</v>
      </c>
      <c r="J5" s="9">
        <v>14373054</v>
      </c>
      <c r="K5" s="9">
        <v>0</v>
      </c>
      <c r="L5" s="9">
        <v>-1407924</v>
      </c>
      <c r="M5" s="9">
        <v>12965130</v>
      </c>
    </row>
    <row r="6" spans="1:13" s="3" customFormat="1" ht="12" customHeight="1">
      <c r="A6" s="3" t="s">
        <v>275</v>
      </c>
      <c r="B6" s="9">
        <v>16608127</v>
      </c>
      <c r="C6" s="9">
        <v>60015970</v>
      </c>
      <c r="D6" s="9">
        <v>-39581581</v>
      </c>
      <c r="E6" s="9">
        <v>-7998761</v>
      </c>
      <c r="F6" s="9">
        <v>-18801194</v>
      </c>
      <c r="G6" s="9">
        <v>-564511</v>
      </c>
      <c r="H6" s="9">
        <v>0</v>
      </c>
      <c r="I6" s="9">
        <v>-4829521</v>
      </c>
      <c r="J6" s="9">
        <v>4848529</v>
      </c>
      <c r="K6" s="9">
        <v>131153</v>
      </c>
      <c r="L6" s="9">
        <v>-2600463</v>
      </c>
      <c r="M6" s="9">
        <v>2379219</v>
      </c>
    </row>
    <row r="7" spans="1:13" s="3" customFormat="1" ht="12" customHeight="1">
      <c r="A7" s="3" t="s">
        <v>276</v>
      </c>
      <c r="B7" s="9">
        <v>13364528</v>
      </c>
      <c r="C7" s="9">
        <v>40893845</v>
      </c>
      <c r="D7" s="9">
        <v>-25051865</v>
      </c>
      <c r="E7" s="9">
        <v>-5998584</v>
      </c>
      <c r="F7" s="9">
        <v>-12560064</v>
      </c>
      <c r="G7" s="9">
        <v>-1783279</v>
      </c>
      <c r="H7" s="9">
        <v>-84706</v>
      </c>
      <c r="I7" s="9">
        <v>-1189257</v>
      </c>
      <c r="J7" s="9">
        <v>7590618</v>
      </c>
      <c r="K7" s="9">
        <v>0</v>
      </c>
      <c r="L7" s="9">
        <v>-1853539</v>
      </c>
      <c r="M7" s="9">
        <v>5737079</v>
      </c>
    </row>
    <row r="8" spans="1:13" s="3" customFormat="1" ht="12" customHeight="1">
      <c r="A8" s="3" t="s">
        <v>280</v>
      </c>
      <c r="B8" s="9">
        <v>8262028</v>
      </c>
      <c r="C8" s="9">
        <v>7374121</v>
      </c>
      <c r="D8" s="9">
        <v>-4451213</v>
      </c>
      <c r="E8" s="9">
        <v>-3002256</v>
      </c>
      <c r="F8" s="9">
        <v>-7280705</v>
      </c>
      <c r="G8" s="9">
        <v>-802403</v>
      </c>
      <c r="H8" s="9">
        <v>0</v>
      </c>
      <c r="I8" s="9">
        <v>-131232</v>
      </c>
      <c r="J8" s="9">
        <v>-31660</v>
      </c>
      <c r="K8" s="9">
        <v>-5712</v>
      </c>
      <c r="L8" s="9">
        <v>-370295</v>
      </c>
      <c r="M8" s="9">
        <v>-407667</v>
      </c>
    </row>
    <row r="9" spans="1:13" s="3" customFormat="1" ht="12" customHeight="1">
      <c r="A9" s="3" t="s">
        <v>279</v>
      </c>
      <c r="B9" s="9">
        <v>5918809</v>
      </c>
      <c r="C9" s="9">
        <v>8127326</v>
      </c>
      <c r="D9" s="9">
        <v>-6787071</v>
      </c>
      <c r="E9" s="9">
        <v>-2591075</v>
      </c>
      <c r="F9" s="9">
        <v>-6434285</v>
      </c>
      <c r="G9" s="9">
        <v>-891495</v>
      </c>
      <c r="H9" s="9">
        <v>13000</v>
      </c>
      <c r="I9" s="9">
        <v>-1280030</v>
      </c>
      <c r="J9" s="9">
        <v>-3924821</v>
      </c>
      <c r="K9" s="9">
        <v>-3534</v>
      </c>
      <c r="L9" s="9">
        <v>-824564</v>
      </c>
      <c r="M9" s="9">
        <v>-4752919</v>
      </c>
    </row>
    <row r="10" spans="1:13" s="3" customFormat="1" ht="12" customHeight="1">
      <c r="A10" s="3" t="s">
        <v>281</v>
      </c>
      <c r="B10" s="9">
        <v>5168857</v>
      </c>
      <c r="C10" s="9">
        <v>5890918</v>
      </c>
      <c r="D10" s="9">
        <v>-5748206</v>
      </c>
      <c r="E10" s="9">
        <v>-3001291</v>
      </c>
      <c r="F10" s="9">
        <v>-3775936</v>
      </c>
      <c r="G10" s="9">
        <v>-623188</v>
      </c>
      <c r="H10" s="9">
        <v>8173</v>
      </c>
      <c r="I10" s="9">
        <v>-552793</v>
      </c>
      <c r="J10" s="9">
        <v>-2633821</v>
      </c>
      <c r="K10" s="9">
        <v>0</v>
      </c>
      <c r="L10" s="9">
        <v>-238905</v>
      </c>
      <c r="M10" s="9">
        <v>-2872726</v>
      </c>
    </row>
    <row r="11" spans="1:13" s="3" customFormat="1" ht="12" customHeight="1">
      <c r="A11" s="3" t="s">
        <v>278</v>
      </c>
      <c r="B11" s="9">
        <v>3452025</v>
      </c>
      <c r="C11" s="9">
        <v>18200770</v>
      </c>
      <c r="D11" s="9">
        <v>-10831750</v>
      </c>
      <c r="E11" s="9">
        <v>-2964191</v>
      </c>
      <c r="F11" s="9">
        <v>-1698452</v>
      </c>
      <c r="G11" s="9">
        <v>-368950</v>
      </c>
      <c r="H11" s="9">
        <v>456</v>
      </c>
      <c r="I11" s="9">
        <v>-2036950</v>
      </c>
      <c r="J11" s="9">
        <v>3752958</v>
      </c>
      <c r="K11" s="9">
        <v>9011</v>
      </c>
      <c r="L11" s="9">
        <v>-1277241</v>
      </c>
      <c r="M11" s="9">
        <v>2484728</v>
      </c>
    </row>
    <row r="12" spans="1:13" s="3" customFormat="1" ht="12" customHeight="1">
      <c r="A12" s="3" t="s">
        <v>350</v>
      </c>
      <c r="B12" s="9">
        <v>2260291</v>
      </c>
      <c r="C12" s="9">
        <v>2848383</v>
      </c>
      <c r="D12" s="9">
        <v>-2589411</v>
      </c>
      <c r="E12" s="9">
        <v>-1187149</v>
      </c>
      <c r="F12" s="9">
        <v>-1976519</v>
      </c>
      <c r="G12" s="9">
        <v>-268127</v>
      </c>
      <c r="H12" s="9">
        <v>33151</v>
      </c>
      <c r="I12" s="9">
        <v>-229273</v>
      </c>
      <c r="J12" s="9">
        <v>-1108654</v>
      </c>
      <c r="K12" s="9">
        <v>0</v>
      </c>
      <c r="L12" s="9">
        <v>-162409</v>
      </c>
      <c r="M12" s="9">
        <v>-1271063</v>
      </c>
    </row>
    <row r="13" spans="1:13" s="3" customFormat="1" ht="12" customHeight="1">
      <c r="A13" s="3" t="s">
        <v>283</v>
      </c>
      <c r="B13" s="9">
        <v>1307977</v>
      </c>
      <c r="C13" s="9">
        <v>1281690</v>
      </c>
      <c r="D13" s="9">
        <v>-765068</v>
      </c>
      <c r="E13" s="9">
        <v>-253790</v>
      </c>
      <c r="F13" s="9">
        <v>-1708002</v>
      </c>
      <c r="G13" s="9">
        <v>-92635</v>
      </c>
      <c r="H13" s="9">
        <v>0</v>
      </c>
      <c r="I13" s="9">
        <v>-15924</v>
      </c>
      <c r="J13" s="9">
        <v>-245752</v>
      </c>
      <c r="K13" s="9">
        <v>122</v>
      </c>
      <c r="L13" s="9">
        <v>-95630</v>
      </c>
      <c r="M13" s="9">
        <v>-341260</v>
      </c>
    </row>
    <row r="14" spans="1:13" s="3" customFormat="1" ht="12" customHeight="1">
      <c r="A14" s="3" t="s">
        <v>286</v>
      </c>
      <c r="B14" s="9">
        <v>1238665</v>
      </c>
      <c r="C14" s="9">
        <v>616674</v>
      </c>
      <c r="D14" s="9">
        <v>-403457</v>
      </c>
      <c r="E14" s="9">
        <v>-366743</v>
      </c>
      <c r="F14" s="9">
        <v>-963049</v>
      </c>
      <c r="G14" s="9">
        <v>-81216</v>
      </c>
      <c r="H14" s="9">
        <v>0</v>
      </c>
      <c r="I14" s="9">
        <v>-77191</v>
      </c>
      <c r="J14" s="9">
        <v>-36317</v>
      </c>
      <c r="K14" s="9">
        <v>2273</v>
      </c>
      <c r="L14" s="9">
        <v>-55096</v>
      </c>
      <c r="M14" s="9">
        <v>-89140</v>
      </c>
    </row>
    <row r="15" spans="1:13" s="3" customFormat="1" ht="12" customHeight="1">
      <c r="A15" s="3" t="s">
        <v>288</v>
      </c>
      <c r="B15" s="9">
        <v>687524</v>
      </c>
      <c r="C15" s="9">
        <v>505102</v>
      </c>
      <c r="D15" s="9">
        <v>-802087</v>
      </c>
      <c r="E15" s="9">
        <v>-147958</v>
      </c>
      <c r="F15" s="9">
        <v>-708022</v>
      </c>
      <c r="G15" s="9">
        <v>-174976</v>
      </c>
      <c r="H15" s="9">
        <v>0</v>
      </c>
      <c r="I15" s="9">
        <v>-82515</v>
      </c>
      <c r="J15" s="9">
        <v>-722932</v>
      </c>
      <c r="K15" s="9">
        <v>0</v>
      </c>
      <c r="L15" s="9">
        <v>-37420</v>
      </c>
      <c r="M15" s="9">
        <v>-760352</v>
      </c>
    </row>
    <row r="16" spans="1:13" s="3" customFormat="1" ht="12" customHeight="1">
      <c r="A16" s="3" t="s">
        <v>284</v>
      </c>
      <c r="B16" s="9">
        <v>632965</v>
      </c>
      <c r="C16" s="9">
        <v>1356354</v>
      </c>
      <c r="D16" s="9">
        <v>-991015</v>
      </c>
      <c r="E16" s="9">
        <v>-736577</v>
      </c>
      <c r="F16" s="9">
        <v>-88111</v>
      </c>
      <c r="G16" s="9">
        <v>-55714</v>
      </c>
      <c r="H16" s="9">
        <v>-125732</v>
      </c>
      <c r="I16" s="9">
        <v>-16195</v>
      </c>
      <c r="J16" s="9">
        <v>-24025</v>
      </c>
      <c r="K16" s="9">
        <v>0</v>
      </c>
      <c r="L16" s="9">
        <v>-597631</v>
      </c>
      <c r="M16" s="9">
        <v>-621656</v>
      </c>
    </row>
    <row r="17" spans="1:13" s="3" customFormat="1" ht="12" customHeight="1">
      <c r="A17" s="3" t="s">
        <v>289</v>
      </c>
      <c r="B17" s="9">
        <v>431571</v>
      </c>
      <c r="C17" s="9">
        <v>183791</v>
      </c>
      <c r="D17" s="9">
        <v>-157292</v>
      </c>
      <c r="E17" s="9">
        <v>-539750</v>
      </c>
      <c r="F17" s="9">
        <v>0</v>
      </c>
      <c r="G17" s="9">
        <v>-94626</v>
      </c>
      <c r="H17" s="9">
        <v>0</v>
      </c>
      <c r="I17" s="9">
        <v>-12696</v>
      </c>
      <c r="J17" s="9">
        <v>-189002</v>
      </c>
      <c r="K17" s="9">
        <v>0</v>
      </c>
      <c r="L17" s="9">
        <v>75830</v>
      </c>
      <c r="M17" s="9">
        <v>-113172</v>
      </c>
    </row>
    <row r="18" spans="1:13" s="3" customFormat="1" ht="12" customHeight="1">
      <c r="A18" s="3" t="s">
        <v>285</v>
      </c>
      <c r="B18" s="9">
        <v>345268</v>
      </c>
      <c r="C18" s="9">
        <v>954607</v>
      </c>
      <c r="D18" s="9">
        <v>-928782</v>
      </c>
      <c r="E18" s="9">
        <v>-363599</v>
      </c>
      <c r="F18" s="9">
        <v>-189339</v>
      </c>
      <c r="G18" s="9">
        <v>-34837</v>
      </c>
      <c r="H18" s="9">
        <v>59</v>
      </c>
      <c r="I18" s="9">
        <v>-75696</v>
      </c>
      <c r="J18" s="9">
        <v>-292319</v>
      </c>
      <c r="K18" s="9">
        <v>0</v>
      </c>
      <c r="L18" s="9">
        <v>-68573</v>
      </c>
      <c r="M18" s="9">
        <v>-360892</v>
      </c>
    </row>
    <row r="19" spans="1:13" s="3" customFormat="1" ht="12" customHeight="1">
      <c r="A19" s="3" t="s">
        <v>287</v>
      </c>
      <c r="B19" s="9">
        <v>310361</v>
      </c>
      <c r="C19" s="9">
        <v>604223</v>
      </c>
      <c r="D19" s="9">
        <v>-657011</v>
      </c>
      <c r="E19" s="9">
        <v>-132422</v>
      </c>
      <c r="F19" s="9">
        <v>-345258</v>
      </c>
      <c r="G19" s="9">
        <v>-70001</v>
      </c>
      <c r="H19" s="9">
        <v>13</v>
      </c>
      <c r="I19" s="9">
        <v>-126684</v>
      </c>
      <c r="J19" s="9">
        <v>-416779</v>
      </c>
      <c r="K19" s="9">
        <v>0</v>
      </c>
      <c r="L19" s="9">
        <v>-35324</v>
      </c>
      <c r="M19" s="9">
        <v>-452103</v>
      </c>
    </row>
    <row r="20" spans="1:13" s="3" customFormat="1" ht="12" customHeight="1">
      <c r="A20" s="3" t="s">
        <v>294</v>
      </c>
      <c r="B20" s="9">
        <v>281880</v>
      </c>
      <c r="C20" s="9">
        <v>21271</v>
      </c>
      <c r="D20" s="9">
        <v>1354</v>
      </c>
      <c r="E20" s="9">
        <v>-244032</v>
      </c>
      <c r="F20" s="9">
        <v>-29369</v>
      </c>
      <c r="G20" s="9">
        <v>-14759</v>
      </c>
      <c r="H20" s="9">
        <v>0</v>
      </c>
      <c r="I20" s="9">
        <v>-3505</v>
      </c>
      <c r="J20" s="9">
        <v>12840</v>
      </c>
      <c r="K20" s="9">
        <v>0</v>
      </c>
      <c r="L20" s="9">
        <v>-542</v>
      </c>
      <c r="M20" s="9">
        <v>12298</v>
      </c>
    </row>
    <row r="21" spans="1:13" s="3" customFormat="1" ht="12" customHeight="1">
      <c r="A21" s="3" t="s">
        <v>292</v>
      </c>
      <c r="B21" s="9">
        <v>188003</v>
      </c>
      <c r="C21" s="9">
        <v>50888</v>
      </c>
      <c r="D21" s="9">
        <v>-7688</v>
      </c>
      <c r="E21" s="9">
        <v>-366079</v>
      </c>
      <c r="F21" s="9">
        <v>-14625</v>
      </c>
      <c r="G21" s="9">
        <v>-22905</v>
      </c>
      <c r="H21" s="9">
        <v>0</v>
      </c>
      <c r="I21" s="9">
        <v>-17305</v>
      </c>
      <c r="J21" s="9">
        <v>-189711</v>
      </c>
      <c r="K21" s="9">
        <v>52271</v>
      </c>
      <c r="L21" s="9">
        <v>109715</v>
      </c>
      <c r="M21" s="9">
        <v>-27725</v>
      </c>
    </row>
    <row r="22" spans="1:13" s="3" customFormat="1" ht="12" customHeight="1">
      <c r="A22" s="3" t="s">
        <v>290</v>
      </c>
      <c r="B22" s="9">
        <v>128401</v>
      </c>
      <c r="C22" s="9">
        <v>199101</v>
      </c>
      <c r="D22" s="9">
        <v>-58130</v>
      </c>
      <c r="E22" s="9">
        <v>-208080</v>
      </c>
      <c r="F22" s="9">
        <v>109682</v>
      </c>
      <c r="G22" s="9">
        <v>-11973</v>
      </c>
      <c r="H22" s="9">
        <v>0</v>
      </c>
      <c r="I22" s="9">
        <v>-36984</v>
      </c>
      <c r="J22" s="9">
        <v>122017</v>
      </c>
      <c r="K22" s="9">
        <v>-54408</v>
      </c>
      <c r="L22" s="9">
        <v>6562</v>
      </c>
      <c r="M22" s="9">
        <v>74171</v>
      </c>
    </row>
    <row r="23" spans="1:13" s="3" customFormat="1" ht="12" customHeight="1">
      <c r="A23" s="3" t="s">
        <v>291</v>
      </c>
      <c r="B23" s="9">
        <v>124612</v>
      </c>
      <c r="C23" s="9">
        <v>67619</v>
      </c>
      <c r="D23" s="9">
        <v>-76850</v>
      </c>
      <c r="E23" s="9">
        <v>-88845</v>
      </c>
      <c r="F23" s="9">
        <v>-5486</v>
      </c>
      <c r="G23" s="9">
        <v>-9703</v>
      </c>
      <c r="H23" s="9">
        <v>0</v>
      </c>
      <c r="I23" s="9">
        <v>-5326</v>
      </c>
      <c r="J23" s="9">
        <v>6021</v>
      </c>
      <c r="K23" s="9">
        <v>732</v>
      </c>
      <c r="L23" s="9">
        <v>1593</v>
      </c>
      <c r="M23" s="9">
        <v>8346</v>
      </c>
    </row>
    <row r="24" spans="1:13" s="3" customFormat="1" ht="12" customHeight="1">
      <c r="A24" s="3" t="s">
        <v>297</v>
      </c>
      <c r="B24" s="9">
        <v>99038</v>
      </c>
      <c r="C24" s="9">
        <v>21645</v>
      </c>
      <c r="D24" s="9">
        <v>-11798</v>
      </c>
      <c r="E24" s="9">
        <v>-110009</v>
      </c>
      <c r="F24" s="9">
        <v>8497</v>
      </c>
      <c r="G24" s="9">
        <v>-30399</v>
      </c>
      <c r="H24" s="9">
        <v>0</v>
      </c>
      <c r="I24" s="9">
        <v>-1811</v>
      </c>
      <c r="J24" s="9">
        <v>-24837</v>
      </c>
      <c r="K24" s="9">
        <v>0</v>
      </c>
      <c r="L24" s="9">
        <v>0</v>
      </c>
      <c r="M24" s="9">
        <v>-24837</v>
      </c>
    </row>
    <row r="25" spans="1:13" s="3" customFormat="1" ht="12" customHeight="1">
      <c r="A25" s="3" t="s">
        <v>296</v>
      </c>
      <c r="B25" s="9">
        <v>86547</v>
      </c>
      <c r="C25" s="9">
        <v>6117</v>
      </c>
      <c r="D25" s="9">
        <v>-4920</v>
      </c>
      <c r="E25" s="9">
        <v>-51066</v>
      </c>
      <c r="F25" s="9">
        <v>-6783</v>
      </c>
      <c r="G25" s="9">
        <v>-22224</v>
      </c>
      <c r="H25" s="9">
        <v>0</v>
      </c>
      <c r="I25" s="9">
        <v>-654</v>
      </c>
      <c r="J25" s="9">
        <v>7017</v>
      </c>
      <c r="K25" s="9">
        <v>369</v>
      </c>
      <c r="L25" s="9">
        <v>-1778</v>
      </c>
      <c r="M25" s="9">
        <v>5608</v>
      </c>
    </row>
    <row r="26" spans="1:13" s="3" customFormat="1" ht="12" customHeight="1">
      <c r="A26" s="3" t="s">
        <v>293</v>
      </c>
      <c r="B26" s="9">
        <v>44664</v>
      </c>
      <c r="C26" s="9">
        <v>139307</v>
      </c>
      <c r="D26" s="9">
        <v>-88046</v>
      </c>
      <c r="E26" s="9">
        <v>-58146</v>
      </c>
      <c r="F26" s="9">
        <v>-86548</v>
      </c>
      <c r="G26" s="9">
        <v>-7034</v>
      </c>
      <c r="H26" s="9">
        <v>0</v>
      </c>
      <c r="I26" s="9">
        <v>-10152</v>
      </c>
      <c r="J26" s="9">
        <v>-65955</v>
      </c>
      <c r="K26" s="9">
        <v>0</v>
      </c>
      <c r="L26" s="9">
        <v>25752</v>
      </c>
      <c r="M26" s="9">
        <v>-40203</v>
      </c>
    </row>
    <row r="27" spans="1:13" s="3" customFormat="1" ht="12" customHeight="1">
      <c r="A27" s="3" t="s">
        <v>299</v>
      </c>
      <c r="B27" s="9">
        <v>23139</v>
      </c>
      <c r="C27" s="9">
        <v>1690</v>
      </c>
      <c r="D27" s="9">
        <v>295</v>
      </c>
      <c r="E27" s="9">
        <v>-7972</v>
      </c>
      <c r="F27" s="9">
        <v>-1511</v>
      </c>
      <c r="G27" s="9">
        <v>-14618</v>
      </c>
      <c r="H27" s="9">
        <v>0</v>
      </c>
      <c r="I27" s="9">
        <v>-233</v>
      </c>
      <c r="J27" s="9">
        <v>790</v>
      </c>
      <c r="K27" s="9">
        <v>-4565</v>
      </c>
      <c r="L27" s="9">
        <v>-267</v>
      </c>
      <c r="M27" s="9">
        <v>-4042</v>
      </c>
    </row>
    <row r="28" spans="1:13" s="3" customFormat="1" ht="12" customHeight="1">
      <c r="A28" s="3" t="s">
        <v>298</v>
      </c>
      <c r="B28" s="9">
        <v>14360</v>
      </c>
      <c r="C28" s="9">
        <v>788</v>
      </c>
      <c r="D28" s="9">
        <v>-3816</v>
      </c>
      <c r="E28" s="9">
        <v>-9554</v>
      </c>
      <c r="F28" s="9">
        <v>-1392</v>
      </c>
      <c r="G28" s="9">
        <v>-3729</v>
      </c>
      <c r="H28" s="9">
        <v>0</v>
      </c>
      <c r="I28" s="9">
        <v>-4312</v>
      </c>
      <c r="J28" s="9">
        <v>-7655</v>
      </c>
      <c r="K28" s="9">
        <v>0</v>
      </c>
      <c r="L28" s="9">
        <v>0</v>
      </c>
      <c r="M28" s="9">
        <v>-7655</v>
      </c>
    </row>
    <row r="29" spans="1:13" s="3" customFormat="1" ht="12" customHeight="1">
      <c r="A29" s="3" t="s">
        <v>295</v>
      </c>
      <c r="B29" s="9">
        <v>5065</v>
      </c>
      <c r="C29" s="9">
        <v>36661</v>
      </c>
      <c r="D29" s="9">
        <v>-27194</v>
      </c>
      <c r="E29" s="9">
        <v>-7496</v>
      </c>
      <c r="F29" s="9">
        <v>3087</v>
      </c>
      <c r="G29" s="9">
        <v>-1050</v>
      </c>
      <c r="H29" s="9">
        <v>-101</v>
      </c>
      <c r="I29" s="9">
        <v>-1690</v>
      </c>
      <c r="J29" s="9">
        <v>7282</v>
      </c>
      <c r="K29" s="9">
        <v>0</v>
      </c>
      <c r="L29" s="9">
        <v>-2582</v>
      </c>
      <c r="M29" s="9">
        <v>4700</v>
      </c>
    </row>
    <row r="30" spans="1:13" s="3" customFormat="1" ht="12" customHeight="1">
      <c r="A30" s="3" t="s">
        <v>300</v>
      </c>
      <c r="B30" s="9">
        <v>21</v>
      </c>
      <c r="C30" s="9">
        <v>0</v>
      </c>
      <c r="D30" s="9">
        <v>0</v>
      </c>
      <c r="E30" s="9">
        <v>0</v>
      </c>
      <c r="F30" s="9">
        <v>-13</v>
      </c>
      <c r="G30" s="9">
        <v>-587</v>
      </c>
      <c r="H30" s="9">
        <v>0</v>
      </c>
      <c r="I30" s="9">
        <v>0</v>
      </c>
      <c r="J30" s="9">
        <v>-579</v>
      </c>
      <c r="K30" s="9">
        <v>-83</v>
      </c>
      <c r="L30" s="9">
        <v>662</v>
      </c>
      <c r="M30" s="9">
        <v>0</v>
      </c>
    </row>
    <row r="31" spans="1:5" s="3" customFormat="1" ht="12.75">
      <c r="A31" s="2"/>
      <c r="B31" s="9"/>
      <c r="C31" s="9"/>
      <c r="D31" s="9"/>
      <c r="E31" s="9"/>
    </row>
    <row r="32" spans="1:13" ht="12.75">
      <c r="A32" s="3" t="s">
        <v>139</v>
      </c>
      <c r="B32" s="9">
        <f aca="true" t="shared" si="0" ref="B32:J32">SUM(B5:B31)</f>
        <v>78923100</v>
      </c>
      <c r="C32" s="9">
        <f t="shared" si="0"/>
        <v>185196551</v>
      </c>
      <c r="D32" s="9">
        <f t="shared" si="0"/>
        <v>-118570820</v>
      </c>
      <c r="E32" s="9">
        <f t="shared" si="0"/>
        <v>-33969900</v>
      </c>
      <c r="F32" s="9">
        <f t="shared" si="0"/>
        <v>-72633920</v>
      </c>
      <c r="G32" s="9">
        <f t="shared" si="0"/>
        <v>-6405689</v>
      </c>
      <c r="H32" s="9">
        <f t="shared" si="0"/>
        <v>-125188</v>
      </c>
      <c r="I32" s="9">
        <f t="shared" si="0"/>
        <v>-11607472</v>
      </c>
      <c r="J32" s="9">
        <f t="shared" si="0"/>
        <v>20806307</v>
      </c>
      <c r="K32" s="9">
        <f>SUM(K5:K31)</f>
        <v>127629</v>
      </c>
      <c r="L32" s="9">
        <f>SUM(L5:L31)</f>
        <v>-9410069</v>
      </c>
      <c r="M32" s="9">
        <f>SUM(M5:M31)</f>
        <v>11523867</v>
      </c>
    </row>
    <row r="33" spans="1:13" ht="12.75">
      <c r="A33" s="1" t="s">
        <v>140</v>
      </c>
      <c r="B33" s="10">
        <v>62152648</v>
      </c>
      <c r="C33" s="10">
        <v>134436077</v>
      </c>
      <c r="D33" s="10">
        <v>103054297</v>
      </c>
      <c r="E33" s="10">
        <v>-31209055</v>
      </c>
      <c r="F33" s="10">
        <v>-73149272</v>
      </c>
      <c r="G33" s="10">
        <v>-5625526</v>
      </c>
      <c r="H33" s="10">
        <v>68337</v>
      </c>
      <c r="I33" s="10">
        <v>-19645541</v>
      </c>
      <c r="J33" s="10">
        <v>170081965</v>
      </c>
      <c r="K33" s="10">
        <v>-78312</v>
      </c>
      <c r="L33" s="10">
        <v>-9707139</v>
      </c>
      <c r="M33" s="10">
        <v>160296514</v>
      </c>
    </row>
    <row r="35" spans="1:13" ht="12.75">
      <c r="A35" s="1" t="s">
        <v>136</v>
      </c>
      <c r="B35" s="7">
        <f>B32/($B32/100)</f>
        <v>100</v>
      </c>
      <c r="C35" s="7">
        <f aca="true" t="shared" si="1" ref="C35:M35">C32/($B32/100)</f>
        <v>234.65443070533215</v>
      </c>
      <c r="D35" s="7">
        <f t="shared" si="1"/>
        <v>-150.23588784525697</v>
      </c>
      <c r="E35" s="7">
        <f t="shared" si="1"/>
        <v>-43.04177104041783</v>
      </c>
      <c r="F35" s="7">
        <f t="shared" si="1"/>
        <v>-92.03125574134822</v>
      </c>
      <c r="G35" s="7">
        <f t="shared" si="1"/>
        <v>-8.116367704765779</v>
      </c>
      <c r="H35" s="7">
        <f t="shared" si="1"/>
        <v>-0.15862022652430025</v>
      </c>
      <c r="I35" s="7">
        <f t="shared" si="1"/>
        <v>-14.70731889649545</v>
      </c>
      <c r="J35" s="7">
        <f t="shared" si="1"/>
        <v>26.362759445586907</v>
      </c>
      <c r="K35" s="7">
        <f t="shared" si="1"/>
        <v>0.16171311061020158</v>
      </c>
      <c r="L35" s="7">
        <f t="shared" si="1"/>
        <v>-11.9230858899359</v>
      </c>
      <c r="M35" s="7">
        <f t="shared" si="1"/>
        <v>14.60138666626121</v>
      </c>
    </row>
    <row r="36" spans="1:13" ht="12.75">
      <c r="A36" s="1" t="s">
        <v>137</v>
      </c>
      <c r="B36" s="7">
        <f>B33/($B33/100)</f>
        <v>100</v>
      </c>
      <c r="C36" s="7">
        <f aca="true" t="shared" si="2" ref="C36:M36">C33/($B33/100)</f>
        <v>216.29983810182955</v>
      </c>
      <c r="D36" s="7">
        <f t="shared" si="2"/>
        <v>165.80837714267622</v>
      </c>
      <c r="E36" s="7">
        <f t="shared" si="2"/>
        <v>-50.21355646826182</v>
      </c>
      <c r="F36" s="7">
        <f t="shared" si="2"/>
        <v>-117.69292918943695</v>
      </c>
      <c r="G36" s="7">
        <f t="shared" si="2"/>
        <v>-9.051144530479217</v>
      </c>
      <c r="H36" s="7">
        <f t="shared" si="2"/>
        <v>0.10995026310061641</v>
      </c>
      <c r="I36" s="7">
        <f t="shared" si="2"/>
        <v>-31.608534201149403</v>
      </c>
      <c r="J36" s="7">
        <f t="shared" si="2"/>
        <v>273.652001118279</v>
      </c>
      <c r="K36" s="7">
        <f t="shared" si="2"/>
        <v>-0.12599945862322712</v>
      </c>
      <c r="L36" s="7">
        <f t="shared" si="2"/>
        <v>-15.61822273445212</v>
      </c>
      <c r="M36" s="7">
        <f t="shared" si="2"/>
        <v>257.9077789252037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2"/>
  <dimension ref="A1:M22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24" t="s">
        <v>317</v>
      </c>
      <c r="B1" s="25"/>
      <c r="C1" s="25"/>
      <c r="D1" s="25"/>
      <c r="E1" s="25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31" t="s">
        <v>50</v>
      </c>
      <c r="B2" s="32"/>
      <c r="C2" s="32"/>
      <c r="D2" s="32"/>
      <c r="E2" s="32"/>
      <c r="F2" s="33"/>
      <c r="G2" s="33"/>
      <c r="H2" s="33"/>
      <c r="I2" s="33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86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303</v>
      </c>
      <c r="B5" s="9">
        <v>13846266</v>
      </c>
      <c r="C5" s="9">
        <v>424050</v>
      </c>
      <c r="D5" s="9">
        <v>-4010320</v>
      </c>
      <c r="E5" s="9">
        <v>-4082266</v>
      </c>
      <c r="F5" s="9">
        <v>-5245057</v>
      </c>
      <c r="G5" s="9">
        <v>-151910</v>
      </c>
      <c r="H5" s="9">
        <v>3816</v>
      </c>
      <c r="I5" s="9">
        <v>0</v>
      </c>
      <c r="J5" s="9">
        <v>292188</v>
      </c>
      <c r="K5" s="9">
        <v>602257</v>
      </c>
      <c r="L5" s="9">
        <v>-530496</v>
      </c>
      <c r="M5" s="9">
        <v>363949</v>
      </c>
    </row>
    <row r="6" spans="1:13" s="3" customFormat="1" ht="12" customHeight="1">
      <c r="A6" s="3" t="s">
        <v>302</v>
      </c>
      <c r="B6" s="9">
        <v>12265352</v>
      </c>
      <c r="C6" s="9">
        <v>814669</v>
      </c>
      <c r="D6" s="9">
        <v>-5299239</v>
      </c>
      <c r="E6" s="9">
        <v>-3393360</v>
      </c>
      <c r="F6" s="9">
        <v>-3496887</v>
      </c>
      <c r="G6" s="9">
        <v>-872959</v>
      </c>
      <c r="H6" s="9">
        <v>558175</v>
      </c>
      <c r="I6" s="9">
        <v>0</v>
      </c>
      <c r="J6" s="9">
        <v>51156</v>
      </c>
      <c r="K6" s="9">
        <v>484579</v>
      </c>
      <c r="L6" s="9">
        <v>-514372</v>
      </c>
      <c r="M6" s="9">
        <v>21363</v>
      </c>
    </row>
    <row r="7" spans="1:13" s="3" customFormat="1" ht="12" customHeight="1">
      <c r="A7" s="3" t="s">
        <v>304</v>
      </c>
      <c r="B7" s="9">
        <v>10131969</v>
      </c>
      <c r="C7" s="9">
        <v>0</v>
      </c>
      <c r="D7" s="9">
        <v>-1589693</v>
      </c>
      <c r="E7" s="9">
        <v>-2022879</v>
      </c>
      <c r="F7" s="9">
        <v>-5683643</v>
      </c>
      <c r="G7" s="9">
        <v>-523054</v>
      </c>
      <c r="H7" s="9">
        <v>2500</v>
      </c>
      <c r="I7" s="9">
        <v>0</v>
      </c>
      <c r="J7" s="9">
        <v>315200</v>
      </c>
      <c r="K7" s="9">
        <v>31033</v>
      </c>
      <c r="L7" s="9">
        <v>-293365</v>
      </c>
      <c r="M7" s="9">
        <v>52868</v>
      </c>
    </row>
    <row r="8" spans="1:13" s="3" customFormat="1" ht="12" customHeight="1">
      <c r="A8" s="3" t="s">
        <v>306</v>
      </c>
      <c r="B8" s="9">
        <v>6346103</v>
      </c>
      <c r="C8" s="9">
        <v>0</v>
      </c>
      <c r="D8" s="9">
        <v>-1965271</v>
      </c>
      <c r="E8" s="9">
        <v>-1080709</v>
      </c>
      <c r="F8" s="9">
        <v>-3185215</v>
      </c>
      <c r="G8" s="9">
        <v>-47935</v>
      </c>
      <c r="H8" s="9">
        <v>0</v>
      </c>
      <c r="I8" s="9">
        <v>0</v>
      </c>
      <c r="J8" s="9">
        <v>261211</v>
      </c>
      <c r="K8" s="9">
        <v>5495</v>
      </c>
      <c r="L8" s="9">
        <v>-164635</v>
      </c>
      <c r="M8" s="9">
        <v>102071</v>
      </c>
    </row>
    <row r="9" spans="1:13" s="3" customFormat="1" ht="12" customHeight="1">
      <c r="A9" s="3" t="s">
        <v>305</v>
      </c>
      <c r="B9" s="9">
        <v>3441819</v>
      </c>
      <c r="C9" s="9">
        <v>170227</v>
      </c>
      <c r="D9" s="9">
        <v>-1655633</v>
      </c>
      <c r="E9" s="9">
        <v>-463719</v>
      </c>
      <c r="F9" s="9">
        <v>-1141218</v>
      </c>
      <c r="G9" s="9">
        <v>-422027</v>
      </c>
      <c r="H9" s="9">
        <v>113292</v>
      </c>
      <c r="I9" s="9">
        <v>0</v>
      </c>
      <c r="J9" s="9">
        <v>42741</v>
      </c>
      <c r="K9" s="9">
        <v>-39061</v>
      </c>
      <c r="L9" s="9">
        <v>-147568</v>
      </c>
      <c r="M9" s="9">
        <v>-143888</v>
      </c>
    </row>
    <row r="10" spans="1:13" s="3" customFormat="1" ht="12" customHeight="1">
      <c r="A10" s="3" t="s">
        <v>307</v>
      </c>
      <c r="B10" s="9">
        <v>1761551</v>
      </c>
      <c r="C10" s="9">
        <v>233693</v>
      </c>
      <c r="D10" s="9">
        <v>-310788</v>
      </c>
      <c r="E10" s="9">
        <v>-12550</v>
      </c>
      <c r="F10" s="9">
        <v>-1603357</v>
      </c>
      <c r="G10" s="9">
        <v>-73403</v>
      </c>
      <c r="H10" s="9">
        <v>0</v>
      </c>
      <c r="I10" s="9">
        <v>-6985</v>
      </c>
      <c r="J10" s="9">
        <v>-11839</v>
      </c>
      <c r="K10" s="9">
        <v>20149</v>
      </c>
      <c r="L10" s="9">
        <v>-17130</v>
      </c>
      <c r="M10" s="9">
        <v>-8820</v>
      </c>
    </row>
    <row r="11" spans="1:13" s="3" customFormat="1" ht="12" customHeight="1">
      <c r="A11" s="3" t="s">
        <v>308</v>
      </c>
      <c r="B11" s="9">
        <v>1142859</v>
      </c>
      <c r="C11" s="9">
        <v>62089</v>
      </c>
      <c r="D11" s="9">
        <v>-221009</v>
      </c>
      <c r="E11" s="9">
        <v>-135350</v>
      </c>
      <c r="F11" s="9">
        <v>-760779</v>
      </c>
      <c r="G11" s="9">
        <v>-110256</v>
      </c>
      <c r="H11" s="9">
        <v>-34616</v>
      </c>
      <c r="I11" s="9">
        <v>0</v>
      </c>
      <c r="J11" s="9">
        <v>-57062</v>
      </c>
      <c r="K11" s="9">
        <v>36878</v>
      </c>
      <c r="L11" s="9">
        <v>-35979</v>
      </c>
      <c r="M11" s="9">
        <v>-56163</v>
      </c>
    </row>
    <row r="12" spans="1:13" s="3" customFormat="1" ht="12" customHeight="1">
      <c r="A12" s="3" t="s">
        <v>310</v>
      </c>
      <c r="B12" s="9">
        <v>897144</v>
      </c>
      <c r="C12" s="9">
        <v>3776</v>
      </c>
      <c r="D12" s="9">
        <v>-68465</v>
      </c>
      <c r="E12" s="9">
        <v>-20668</v>
      </c>
      <c r="F12" s="9">
        <v>-804894</v>
      </c>
      <c r="G12" s="9">
        <v>-75742</v>
      </c>
      <c r="H12" s="9">
        <v>0</v>
      </c>
      <c r="I12" s="9">
        <v>0</v>
      </c>
      <c r="J12" s="9">
        <v>-68849</v>
      </c>
      <c r="K12" s="9">
        <v>2593</v>
      </c>
      <c r="L12" s="9">
        <v>-1945</v>
      </c>
      <c r="M12" s="9">
        <v>-68201</v>
      </c>
    </row>
    <row r="13" spans="1:13" s="3" customFormat="1" ht="12" customHeight="1">
      <c r="A13" s="3" t="s">
        <v>309</v>
      </c>
      <c r="B13" s="9">
        <v>581691</v>
      </c>
      <c r="C13" s="9">
        <v>2964</v>
      </c>
      <c r="D13" s="9">
        <v>-83121</v>
      </c>
      <c r="E13" s="9">
        <v>-1789</v>
      </c>
      <c r="F13" s="9">
        <v>-481287</v>
      </c>
      <c r="G13" s="9">
        <v>-83673</v>
      </c>
      <c r="H13" s="9">
        <v>0</v>
      </c>
      <c r="I13" s="9">
        <v>0</v>
      </c>
      <c r="J13" s="9">
        <v>-65215</v>
      </c>
      <c r="K13" s="9">
        <v>1829</v>
      </c>
      <c r="L13" s="9">
        <v>-7369</v>
      </c>
      <c r="M13" s="9">
        <v>-70755</v>
      </c>
    </row>
    <row r="14" spans="1:13" s="3" customFormat="1" ht="12" customHeight="1">
      <c r="A14" s="3" t="s">
        <v>311</v>
      </c>
      <c r="B14" s="9">
        <v>311756</v>
      </c>
      <c r="C14" s="9">
        <v>3834</v>
      </c>
      <c r="D14" s="9">
        <v>29163</v>
      </c>
      <c r="E14" s="9">
        <v>-8167</v>
      </c>
      <c r="F14" s="9">
        <v>-326261</v>
      </c>
      <c r="G14" s="9">
        <v>-38441</v>
      </c>
      <c r="H14" s="9">
        <v>0</v>
      </c>
      <c r="I14" s="9">
        <v>-258</v>
      </c>
      <c r="J14" s="9">
        <v>-28374</v>
      </c>
      <c r="K14" s="9">
        <v>5077</v>
      </c>
      <c r="L14" s="9">
        <v>-3763</v>
      </c>
      <c r="M14" s="9">
        <v>-27060</v>
      </c>
    </row>
    <row r="15" spans="1:13" s="3" customFormat="1" ht="12" customHeight="1">
      <c r="A15" s="3" t="s">
        <v>312</v>
      </c>
      <c r="B15" s="9">
        <v>66847</v>
      </c>
      <c r="C15" s="9">
        <v>261</v>
      </c>
      <c r="D15" s="9">
        <v>-7586</v>
      </c>
      <c r="E15" s="9">
        <v>-158</v>
      </c>
      <c r="F15" s="9">
        <v>-58310</v>
      </c>
      <c r="G15" s="9">
        <v>-10136</v>
      </c>
      <c r="H15" s="9">
        <v>0</v>
      </c>
      <c r="I15" s="9">
        <v>0</v>
      </c>
      <c r="J15" s="9">
        <v>-9082</v>
      </c>
      <c r="K15" s="9">
        <v>655</v>
      </c>
      <c r="L15" s="9">
        <v>-1</v>
      </c>
      <c r="M15" s="9">
        <v>-8428</v>
      </c>
    </row>
    <row r="16" spans="1:13" s="3" customFormat="1" ht="12" customHeight="1">
      <c r="A16" s="3" t="s">
        <v>313</v>
      </c>
      <c r="B16" s="9">
        <v>2633</v>
      </c>
      <c r="C16" s="9">
        <v>1209</v>
      </c>
      <c r="D16" s="9">
        <v>-194</v>
      </c>
      <c r="E16" s="9">
        <v>0</v>
      </c>
      <c r="F16" s="9">
        <v>-2423</v>
      </c>
      <c r="G16" s="9">
        <v>-40834</v>
      </c>
      <c r="H16" s="9">
        <v>0</v>
      </c>
      <c r="I16" s="9">
        <v>-10</v>
      </c>
      <c r="J16" s="9">
        <v>-39619</v>
      </c>
      <c r="K16" s="9">
        <v>0</v>
      </c>
      <c r="L16" s="9">
        <v>0</v>
      </c>
      <c r="M16" s="9">
        <v>-39619</v>
      </c>
    </row>
    <row r="17" spans="1:5" s="3" customFormat="1" ht="12.75">
      <c r="A17" s="2"/>
      <c r="B17" s="9"/>
      <c r="C17" s="9"/>
      <c r="D17" s="9"/>
      <c r="E17" s="9"/>
    </row>
    <row r="18" spans="1:13" ht="12.75">
      <c r="A18" s="3" t="s">
        <v>139</v>
      </c>
      <c r="B18" s="9">
        <f aca="true" t="shared" si="0" ref="B18:M18">SUM(B5:B17)</f>
        <v>50795990</v>
      </c>
      <c r="C18" s="9">
        <f t="shared" si="0"/>
        <v>1716772</v>
      </c>
      <c r="D18" s="9">
        <f t="shared" si="0"/>
        <v>-15182156</v>
      </c>
      <c r="E18" s="9">
        <f t="shared" si="0"/>
        <v>-11221615</v>
      </c>
      <c r="F18" s="9">
        <f t="shared" si="0"/>
        <v>-22789331</v>
      </c>
      <c r="G18" s="9">
        <f t="shared" si="0"/>
        <v>-2450370</v>
      </c>
      <c r="H18" s="9">
        <f t="shared" si="0"/>
        <v>643167</v>
      </c>
      <c r="I18" s="9">
        <f t="shared" si="0"/>
        <v>-7253</v>
      </c>
      <c r="J18" s="9">
        <f t="shared" si="0"/>
        <v>682456</v>
      </c>
      <c r="K18" s="9">
        <f t="shared" si="0"/>
        <v>1151484</v>
      </c>
      <c r="L18" s="9">
        <f t="shared" si="0"/>
        <v>-1716623</v>
      </c>
      <c r="M18" s="9">
        <f t="shared" si="0"/>
        <v>117317</v>
      </c>
    </row>
    <row r="19" spans="1:13" ht="12.75">
      <c r="A19" s="1" t="s">
        <v>140</v>
      </c>
      <c r="B19" s="10">
        <v>37012009</v>
      </c>
      <c r="C19" s="10">
        <v>980067</v>
      </c>
      <c r="D19" s="10">
        <v>39606581</v>
      </c>
      <c r="E19" s="10">
        <v>-7182900</v>
      </c>
      <c r="F19" s="10">
        <v>-68583702</v>
      </c>
      <c r="G19" s="10">
        <v>-1698751</v>
      </c>
      <c r="H19" s="10">
        <v>532489</v>
      </c>
      <c r="I19" s="10">
        <v>-1531</v>
      </c>
      <c r="J19" s="10">
        <v>243183</v>
      </c>
      <c r="K19" s="10">
        <v>688087</v>
      </c>
      <c r="L19" s="10">
        <v>-1002976</v>
      </c>
      <c r="M19" s="10">
        <v>-71706</v>
      </c>
    </row>
    <row r="21" spans="1:13" ht="12.75">
      <c r="A21" s="1" t="s">
        <v>136</v>
      </c>
      <c r="B21" s="7">
        <f aca="true" t="shared" si="1" ref="B21:M21">B18/($B18/100)</f>
        <v>100</v>
      </c>
      <c r="C21" s="7">
        <f t="shared" si="1"/>
        <v>3.379739227446891</v>
      </c>
      <c r="D21" s="7">
        <f t="shared" si="1"/>
        <v>-29.88849316648814</v>
      </c>
      <c r="E21" s="7">
        <f t="shared" si="1"/>
        <v>-22.091537146928328</v>
      </c>
      <c r="F21" s="7">
        <f t="shared" si="1"/>
        <v>-44.86442925908128</v>
      </c>
      <c r="G21" s="7">
        <f t="shared" si="1"/>
        <v>-4.823943779814115</v>
      </c>
      <c r="H21" s="7">
        <f t="shared" si="1"/>
        <v>1.2661767198552483</v>
      </c>
      <c r="I21" s="7">
        <f t="shared" si="1"/>
        <v>-0.01427868617188089</v>
      </c>
      <c r="J21" s="7">
        <f t="shared" si="1"/>
        <v>1.3435233765499992</v>
      </c>
      <c r="K21" s="7">
        <f t="shared" si="1"/>
        <v>2.2668797281045214</v>
      </c>
      <c r="L21" s="7">
        <f t="shared" si="1"/>
        <v>-3.379445897205665</v>
      </c>
      <c r="M21" s="7">
        <f t="shared" si="1"/>
        <v>0.2309572074488557</v>
      </c>
    </row>
    <row r="22" spans="1:13" ht="12.75">
      <c r="A22" s="1" t="s">
        <v>137</v>
      </c>
      <c r="B22" s="7">
        <f aca="true" t="shared" si="2" ref="B22:M22">B19/($B19/100)</f>
        <v>100</v>
      </c>
      <c r="C22" s="7">
        <f t="shared" si="2"/>
        <v>2.6479702844555124</v>
      </c>
      <c r="D22" s="7">
        <f t="shared" si="2"/>
        <v>107.01008151165206</v>
      </c>
      <c r="E22" s="7">
        <f t="shared" si="2"/>
        <v>-19.40694437851239</v>
      </c>
      <c r="F22" s="7">
        <f t="shared" si="2"/>
        <v>-185.3012139924639</v>
      </c>
      <c r="G22" s="7">
        <f t="shared" si="2"/>
        <v>-4.589729241663158</v>
      </c>
      <c r="H22" s="7">
        <f t="shared" si="2"/>
        <v>1.4386925065321365</v>
      </c>
      <c r="I22" s="7">
        <f t="shared" si="2"/>
        <v>-0.004136495265631217</v>
      </c>
      <c r="J22" s="7">
        <f t="shared" si="2"/>
        <v>0.6570380980940537</v>
      </c>
      <c r="K22" s="7">
        <f t="shared" si="2"/>
        <v>1.859091193887908</v>
      </c>
      <c r="L22" s="7">
        <f t="shared" si="2"/>
        <v>-2.7098664111964306</v>
      </c>
      <c r="M22" s="7">
        <f t="shared" si="2"/>
        <v>-0.193737119214469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3"/>
  <dimension ref="A1:O9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24" t="s">
        <v>318</v>
      </c>
      <c r="B1" s="25"/>
      <c r="C1" s="25"/>
      <c r="D1" s="25"/>
      <c r="E1" s="25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9" t="s">
        <v>23</v>
      </c>
      <c r="B2" s="30"/>
      <c r="C2" s="30"/>
      <c r="D2" s="30"/>
      <c r="E2" s="30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147</v>
      </c>
      <c r="B5" s="9">
        <v>18880000</v>
      </c>
      <c r="C5" s="9">
        <v>17054000</v>
      </c>
      <c r="D5" s="9">
        <v>1140000</v>
      </c>
      <c r="E5" s="9">
        <v>-14881000</v>
      </c>
      <c r="F5" s="9">
        <v>-4162000</v>
      </c>
      <c r="G5" s="9">
        <v>0</v>
      </c>
      <c r="H5" s="9">
        <v>-849000</v>
      </c>
      <c r="I5" s="9">
        <v>3002000</v>
      </c>
      <c r="J5" s="9">
        <v>-420000</v>
      </c>
      <c r="K5" s="9">
        <v>-1933000</v>
      </c>
      <c r="L5" s="9">
        <v>-275000</v>
      </c>
      <c r="M5" s="9">
        <v>-1615000</v>
      </c>
      <c r="N5" s="9">
        <v>416000</v>
      </c>
      <c r="O5" s="9">
        <v>-1199000</v>
      </c>
    </row>
    <row r="6" spans="1:15" s="3" customFormat="1" ht="12" customHeight="1">
      <c r="A6" s="3" t="s">
        <v>148</v>
      </c>
      <c r="B6" s="9">
        <v>6922677</v>
      </c>
      <c r="C6" s="9">
        <v>5320211</v>
      </c>
      <c r="D6" s="9">
        <v>816356</v>
      </c>
      <c r="E6" s="9">
        <v>-4837807</v>
      </c>
      <c r="F6" s="9">
        <v>-801778</v>
      </c>
      <c r="G6" s="9">
        <v>171781</v>
      </c>
      <c r="H6" s="9">
        <v>668763</v>
      </c>
      <c r="I6" s="9">
        <v>712056</v>
      </c>
      <c r="J6" s="9">
        <v>-790559</v>
      </c>
      <c r="K6" s="9">
        <v>55687</v>
      </c>
      <c r="L6" s="9">
        <v>-845</v>
      </c>
      <c r="M6" s="9">
        <v>-171254</v>
      </c>
      <c r="N6" s="9">
        <v>86818</v>
      </c>
      <c r="O6" s="9">
        <v>-84436</v>
      </c>
    </row>
    <row r="7" spans="1:15" s="3" customFormat="1" ht="12" customHeight="1">
      <c r="A7" s="3" t="s">
        <v>272</v>
      </c>
      <c r="B7" s="9">
        <v>5044768</v>
      </c>
      <c r="C7" s="9">
        <v>5044768</v>
      </c>
      <c r="D7" s="9">
        <v>3324817</v>
      </c>
      <c r="E7" s="9">
        <v>-11909511</v>
      </c>
      <c r="F7" s="9">
        <v>-92932</v>
      </c>
      <c r="G7" s="9">
        <v>-97744</v>
      </c>
      <c r="H7" s="9">
        <v>-3730602</v>
      </c>
      <c r="I7" s="9">
        <v>15107577</v>
      </c>
      <c r="J7" s="9">
        <v>-345463</v>
      </c>
      <c r="K7" s="9">
        <v>-10610162</v>
      </c>
      <c r="L7" s="9">
        <v>0</v>
      </c>
      <c r="M7" s="9">
        <v>-2903467</v>
      </c>
      <c r="N7" s="9">
        <v>-6320738</v>
      </c>
      <c r="O7" s="9">
        <v>-9224205</v>
      </c>
    </row>
    <row r="8" spans="1:15" s="3" customFormat="1" ht="12" customHeight="1">
      <c r="A8" s="3" t="s">
        <v>149</v>
      </c>
      <c r="B8" s="9">
        <v>4329881</v>
      </c>
      <c r="C8" s="9">
        <v>4248416</v>
      </c>
      <c r="D8" s="9">
        <v>467233</v>
      </c>
      <c r="E8" s="9">
        <v>-4084430</v>
      </c>
      <c r="F8" s="9">
        <v>-946926</v>
      </c>
      <c r="G8" s="9">
        <v>-49375</v>
      </c>
      <c r="H8" s="9">
        <v>-365082</v>
      </c>
      <c r="I8" s="9">
        <v>601896</v>
      </c>
      <c r="J8" s="9">
        <v>-146333</v>
      </c>
      <c r="K8" s="9">
        <v>121114</v>
      </c>
      <c r="L8" s="9">
        <v>370</v>
      </c>
      <c r="M8" s="9">
        <v>-255268</v>
      </c>
      <c r="N8" s="9">
        <v>-27228</v>
      </c>
      <c r="O8" s="9">
        <v>-282496</v>
      </c>
    </row>
    <row r="9" spans="1:15" s="3" customFormat="1" ht="12" customHeight="1">
      <c r="A9" s="3" t="s">
        <v>156</v>
      </c>
      <c r="B9" s="9">
        <v>3775893</v>
      </c>
      <c r="C9" s="9">
        <v>2853566</v>
      </c>
      <c r="D9" s="9">
        <v>232199</v>
      </c>
      <c r="E9" s="9">
        <v>-1806837</v>
      </c>
      <c r="F9" s="9">
        <v>-1072575</v>
      </c>
      <c r="G9" s="9">
        <v>0</v>
      </c>
      <c r="H9" s="9">
        <v>206353</v>
      </c>
      <c r="I9" s="9">
        <v>1007233</v>
      </c>
      <c r="J9" s="9">
        <v>-394658</v>
      </c>
      <c r="K9" s="9">
        <v>0</v>
      </c>
      <c r="L9" s="9">
        <v>-451991</v>
      </c>
      <c r="M9" s="9">
        <v>134738</v>
      </c>
      <c r="N9" s="9">
        <v>-229442</v>
      </c>
      <c r="O9" s="9">
        <v>-94704</v>
      </c>
    </row>
    <row r="10" spans="1:15" s="3" customFormat="1" ht="12" customHeight="1">
      <c r="A10" s="3" t="s">
        <v>142</v>
      </c>
      <c r="B10" s="9">
        <v>3541466</v>
      </c>
      <c r="C10" s="9">
        <v>2119518</v>
      </c>
      <c r="D10" s="9">
        <v>629482</v>
      </c>
      <c r="E10" s="9">
        <v>-2188252</v>
      </c>
      <c r="F10" s="9">
        <v>-545977</v>
      </c>
      <c r="G10" s="9">
        <v>101627</v>
      </c>
      <c r="H10" s="9">
        <v>116398</v>
      </c>
      <c r="I10" s="9">
        <v>971058</v>
      </c>
      <c r="J10" s="9">
        <v>-431278</v>
      </c>
      <c r="K10" s="9">
        <v>498311</v>
      </c>
      <c r="L10" s="9">
        <v>-12776</v>
      </c>
      <c r="M10" s="9">
        <v>512231</v>
      </c>
      <c r="N10" s="9">
        <v>-60538</v>
      </c>
      <c r="O10" s="9">
        <v>451693</v>
      </c>
    </row>
    <row r="11" spans="1:15" s="3" customFormat="1" ht="12" customHeight="1">
      <c r="A11" s="3" t="s">
        <v>251</v>
      </c>
      <c r="B11" s="9">
        <v>2055828</v>
      </c>
      <c r="C11" s="9">
        <v>1313724</v>
      </c>
      <c r="D11" s="9">
        <v>73499</v>
      </c>
      <c r="E11" s="9">
        <v>-1497887</v>
      </c>
      <c r="F11" s="9">
        <v>-388310</v>
      </c>
      <c r="G11" s="9">
        <v>-4007</v>
      </c>
      <c r="H11" s="9">
        <v>-502981</v>
      </c>
      <c r="I11" s="9">
        <v>263509</v>
      </c>
      <c r="J11" s="9">
        <v>-57927</v>
      </c>
      <c r="K11" s="9">
        <v>5111</v>
      </c>
      <c r="L11" s="9">
        <v>105</v>
      </c>
      <c r="M11" s="9">
        <v>-365682</v>
      </c>
      <c r="N11" s="9">
        <v>331966</v>
      </c>
      <c r="O11" s="9">
        <v>-33716</v>
      </c>
    </row>
    <row r="12" spans="1:15" s="3" customFormat="1" ht="12" customHeight="1">
      <c r="A12" s="3" t="s">
        <v>236</v>
      </c>
      <c r="B12" s="9">
        <v>1210437</v>
      </c>
      <c r="C12" s="9">
        <v>1250078</v>
      </c>
      <c r="D12" s="9">
        <v>84941</v>
      </c>
      <c r="E12" s="9">
        <v>-1224203</v>
      </c>
      <c r="F12" s="9">
        <v>-112179</v>
      </c>
      <c r="G12" s="9">
        <v>4675</v>
      </c>
      <c r="H12" s="9">
        <v>3312</v>
      </c>
      <c r="I12" s="9">
        <v>804102</v>
      </c>
      <c r="J12" s="9">
        <v>-36561</v>
      </c>
      <c r="K12" s="9">
        <v>-567672</v>
      </c>
      <c r="L12" s="9">
        <v>0</v>
      </c>
      <c r="M12" s="9">
        <v>118240</v>
      </c>
      <c r="N12" s="9">
        <v>-344518</v>
      </c>
      <c r="O12" s="9">
        <v>-226278</v>
      </c>
    </row>
    <row r="13" spans="1:15" s="3" customFormat="1" ht="12" customHeight="1">
      <c r="A13" s="3" t="s">
        <v>143</v>
      </c>
      <c r="B13" s="9">
        <v>1137317</v>
      </c>
      <c r="C13" s="9">
        <v>1244145</v>
      </c>
      <c r="D13" s="9">
        <v>40784</v>
      </c>
      <c r="E13" s="9">
        <v>-736000</v>
      </c>
      <c r="F13" s="9">
        <v>-230217</v>
      </c>
      <c r="G13" s="9">
        <v>2471000</v>
      </c>
      <c r="H13" s="9">
        <v>2789712</v>
      </c>
      <c r="I13" s="9">
        <v>2469237</v>
      </c>
      <c r="J13" s="9">
        <v>-1720025</v>
      </c>
      <c r="K13" s="9">
        <v>-221766</v>
      </c>
      <c r="L13" s="9">
        <v>-20000</v>
      </c>
      <c r="M13" s="9">
        <v>3256374</v>
      </c>
      <c r="N13" s="9">
        <v>-1618650</v>
      </c>
      <c r="O13" s="9">
        <v>1637724</v>
      </c>
    </row>
    <row r="14" spans="1:15" s="3" customFormat="1" ht="12" customHeight="1">
      <c r="A14" s="3" t="s">
        <v>191</v>
      </c>
      <c r="B14" s="9">
        <v>803916</v>
      </c>
      <c r="C14" s="9">
        <v>801186</v>
      </c>
      <c r="D14" s="9">
        <v>107323</v>
      </c>
      <c r="E14" s="9">
        <v>-717032</v>
      </c>
      <c r="F14" s="9">
        <v>-133971</v>
      </c>
      <c r="G14" s="9">
        <v>0</v>
      </c>
      <c r="H14" s="9">
        <v>57506</v>
      </c>
      <c r="I14" s="9">
        <v>210774</v>
      </c>
      <c r="J14" s="9">
        <v>-10647</v>
      </c>
      <c r="K14" s="9">
        <v>-94837</v>
      </c>
      <c r="L14" s="9">
        <v>0</v>
      </c>
      <c r="M14" s="9">
        <v>55473</v>
      </c>
      <c r="N14" s="9">
        <v>-15629</v>
      </c>
      <c r="O14" s="9">
        <v>39844</v>
      </c>
    </row>
    <row r="15" spans="1:15" s="3" customFormat="1" ht="12" customHeight="1">
      <c r="A15" s="3" t="s">
        <v>154</v>
      </c>
      <c r="B15" s="9">
        <v>556674</v>
      </c>
      <c r="C15" s="9">
        <v>536524</v>
      </c>
      <c r="D15" s="9">
        <v>16726</v>
      </c>
      <c r="E15" s="9">
        <v>-496965</v>
      </c>
      <c r="F15" s="9">
        <v>-147082</v>
      </c>
      <c r="G15" s="9">
        <v>0</v>
      </c>
      <c r="H15" s="9">
        <v>-90797</v>
      </c>
      <c r="I15" s="9">
        <v>27466</v>
      </c>
      <c r="J15" s="9">
        <v>-2111</v>
      </c>
      <c r="K15" s="9">
        <v>-20813</v>
      </c>
      <c r="L15" s="9">
        <v>-3</v>
      </c>
      <c r="M15" s="9">
        <v>-102984</v>
      </c>
      <c r="N15" s="9">
        <v>-2631</v>
      </c>
      <c r="O15" s="9">
        <v>-105615</v>
      </c>
    </row>
    <row r="16" spans="1:15" s="3" customFormat="1" ht="12" customHeight="1">
      <c r="A16" s="3" t="s">
        <v>249</v>
      </c>
      <c r="B16" s="9">
        <v>532963</v>
      </c>
      <c r="C16" s="9">
        <v>526817</v>
      </c>
      <c r="D16" s="9">
        <v>12927</v>
      </c>
      <c r="E16" s="9">
        <v>-385014</v>
      </c>
      <c r="F16" s="9">
        <v>-169476</v>
      </c>
      <c r="G16" s="9">
        <v>199</v>
      </c>
      <c r="H16" s="9">
        <v>-14547</v>
      </c>
      <c r="I16" s="9">
        <v>130834</v>
      </c>
      <c r="J16" s="9">
        <v>-1343</v>
      </c>
      <c r="K16" s="9">
        <v>-101942</v>
      </c>
      <c r="L16" s="9">
        <v>0</v>
      </c>
      <c r="M16" s="9">
        <v>75</v>
      </c>
      <c r="N16" s="9">
        <v>4368</v>
      </c>
      <c r="O16" s="9">
        <v>4443</v>
      </c>
    </row>
    <row r="17" spans="1:15" s="3" customFormat="1" ht="12" customHeight="1">
      <c r="A17" s="3" t="s">
        <v>177</v>
      </c>
      <c r="B17" s="9">
        <v>497998</v>
      </c>
      <c r="C17" s="9">
        <v>445329</v>
      </c>
      <c r="D17" s="9">
        <v>19375</v>
      </c>
      <c r="E17" s="9">
        <v>-288721</v>
      </c>
      <c r="F17" s="9">
        <v>-109865</v>
      </c>
      <c r="G17" s="9">
        <v>0</v>
      </c>
      <c r="H17" s="9">
        <v>66118</v>
      </c>
      <c r="I17" s="9">
        <v>212573</v>
      </c>
      <c r="J17" s="9">
        <v>-23568</v>
      </c>
      <c r="K17" s="9">
        <v>-153801</v>
      </c>
      <c r="L17" s="9">
        <v>0</v>
      </c>
      <c r="M17" s="9">
        <v>81947</v>
      </c>
      <c r="N17" s="9">
        <v>-64304</v>
      </c>
      <c r="O17" s="9">
        <v>17643</v>
      </c>
    </row>
    <row r="18" spans="1:15" s="3" customFormat="1" ht="12" customHeight="1">
      <c r="A18" s="3" t="s">
        <v>241</v>
      </c>
      <c r="B18" s="9">
        <v>496572</v>
      </c>
      <c r="C18" s="9">
        <v>323281</v>
      </c>
      <c r="D18" s="9">
        <v>133738</v>
      </c>
      <c r="E18" s="9">
        <v>-312223</v>
      </c>
      <c r="F18" s="9">
        <v>-68144</v>
      </c>
      <c r="G18" s="9">
        <v>27469</v>
      </c>
      <c r="H18" s="9">
        <v>104121</v>
      </c>
      <c r="I18" s="9">
        <v>236091</v>
      </c>
      <c r="J18" s="9">
        <v>-30534</v>
      </c>
      <c r="K18" s="9">
        <v>-71819</v>
      </c>
      <c r="L18" s="9">
        <v>0</v>
      </c>
      <c r="M18" s="9">
        <v>104121</v>
      </c>
      <c r="N18" s="9">
        <v>-147977</v>
      </c>
      <c r="O18" s="9">
        <v>-43856</v>
      </c>
    </row>
    <row r="19" spans="1:15" s="3" customFormat="1" ht="12" customHeight="1">
      <c r="A19" s="3" t="s">
        <v>228</v>
      </c>
      <c r="B19" s="9">
        <v>441041</v>
      </c>
      <c r="C19" s="9">
        <v>183157</v>
      </c>
      <c r="D19" s="9">
        <v>3712</v>
      </c>
      <c r="E19" s="9">
        <v>-40990</v>
      </c>
      <c r="F19" s="9">
        <v>-127868</v>
      </c>
      <c r="G19" s="9">
        <v>0</v>
      </c>
      <c r="H19" s="9">
        <v>18011</v>
      </c>
      <c r="I19" s="9">
        <v>6898</v>
      </c>
      <c r="J19" s="9">
        <v>-1148</v>
      </c>
      <c r="K19" s="9">
        <v>-2888</v>
      </c>
      <c r="L19" s="9">
        <v>0</v>
      </c>
      <c r="M19" s="9">
        <v>17161</v>
      </c>
      <c r="N19" s="9">
        <v>-17161</v>
      </c>
      <c r="O19" s="9">
        <v>0</v>
      </c>
    </row>
    <row r="20" spans="1:15" s="3" customFormat="1" ht="12" customHeight="1">
      <c r="A20" s="3" t="s">
        <v>151</v>
      </c>
      <c r="B20" s="9">
        <v>401946</v>
      </c>
      <c r="C20" s="9">
        <v>162053</v>
      </c>
      <c r="D20" s="9">
        <v>483</v>
      </c>
      <c r="E20" s="9">
        <v>-124938</v>
      </c>
      <c r="F20" s="9">
        <v>-78152</v>
      </c>
      <c r="G20" s="9">
        <v>0</v>
      </c>
      <c r="H20" s="9">
        <v>-40554</v>
      </c>
      <c r="I20" s="9">
        <v>42901</v>
      </c>
      <c r="J20" s="9">
        <v>-578</v>
      </c>
      <c r="K20" s="9">
        <v>-850</v>
      </c>
      <c r="L20" s="9">
        <v>0</v>
      </c>
      <c r="M20" s="9">
        <v>436</v>
      </c>
      <c r="N20" s="9">
        <v>-436</v>
      </c>
      <c r="O20" s="9">
        <v>0</v>
      </c>
    </row>
    <row r="21" spans="1:15" s="3" customFormat="1" ht="12" customHeight="1">
      <c r="A21" s="3" t="s">
        <v>229</v>
      </c>
      <c r="B21" s="9">
        <v>357347</v>
      </c>
      <c r="C21" s="9">
        <v>258971</v>
      </c>
      <c r="D21" s="9">
        <v>4670</v>
      </c>
      <c r="E21" s="9">
        <v>-129911</v>
      </c>
      <c r="F21" s="9">
        <v>-139110</v>
      </c>
      <c r="G21" s="9">
        <v>4908</v>
      </c>
      <c r="H21" s="9">
        <v>-472</v>
      </c>
      <c r="I21" s="9">
        <v>13245</v>
      </c>
      <c r="J21" s="9">
        <v>-403</v>
      </c>
      <c r="K21" s="9">
        <v>0</v>
      </c>
      <c r="L21" s="9">
        <v>0</v>
      </c>
      <c r="M21" s="9">
        <v>7700</v>
      </c>
      <c r="N21" s="9">
        <v>-2600</v>
      </c>
      <c r="O21" s="9">
        <v>5100</v>
      </c>
    </row>
    <row r="22" spans="1:15" s="3" customFormat="1" ht="12" customHeight="1">
      <c r="A22" s="3" t="s">
        <v>152</v>
      </c>
      <c r="B22" s="9">
        <v>282501</v>
      </c>
      <c r="C22" s="9">
        <v>188126</v>
      </c>
      <c r="D22" s="9">
        <v>11893</v>
      </c>
      <c r="E22" s="9">
        <v>-191571</v>
      </c>
      <c r="F22" s="9">
        <v>-59562</v>
      </c>
      <c r="G22" s="9">
        <v>0</v>
      </c>
      <c r="H22" s="9">
        <v>-51114</v>
      </c>
      <c r="I22" s="9">
        <v>59872</v>
      </c>
      <c r="J22" s="9">
        <v>-2377</v>
      </c>
      <c r="K22" s="9">
        <v>-48738</v>
      </c>
      <c r="L22" s="9">
        <v>-214</v>
      </c>
      <c r="M22" s="9">
        <v>-54464</v>
      </c>
      <c r="N22" s="9">
        <v>20515</v>
      </c>
      <c r="O22" s="9">
        <v>-33949</v>
      </c>
    </row>
    <row r="23" spans="1:15" s="3" customFormat="1" ht="12" customHeight="1">
      <c r="A23" s="3" t="s">
        <v>150</v>
      </c>
      <c r="B23" s="9">
        <v>270057</v>
      </c>
      <c r="C23" s="9">
        <v>270057</v>
      </c>
      <c r="D23" s="9">
        <v>6507</v>
      </c>
      <c r="E23" s="9">
        <v>-346733</v>
      </c>
      <c r="F23" s="9">
        <v>-4791</v>
      </c>
      <c r="G23" s="9">
        <v>108432</v>
      </c>
      <c r="H23" s="9">
        <v>33472</v>
      </c>
      <c r="I23" s="9">
        <v>11344</v>
      </c>
      <c r="J23" s="9">
        <v>-334</v>
      </c>
      <c r="K23" s="9">
        <v>-72</v>
      </c>
      <c r="L23" s="9">
        <v>17</v>
      </c>
      <c r="M23" s="9">
        <v>37920</v>
      </c>
      <c r="N23" s="9">
        <v>-37920</v>
      </c>
      <c r="O23" s="9">
        <v>0</v>
      </c>
    </row>
    <row r="24" spans="1:15" s="3" customFormat="1" ht="12" customHeight="1">
      <c r="A24" s="3" t="s">
        <v>171</v>
      </c>
      <c r="B24" s="9">
        <v>265140</v>
      </c>
      <c r="C24" s="9">
        <v>241928</v>
      </c>
      <c r="D24" s="9">
        <v>2489</v>
      </c>
      <c r="E24" s="9">
        <v>-75982</v>
      </c>
      <c r="F24" s="9">
        <v>-10339</v>
      </c>
      <c r="G24" s="9">
        <v>-114249</v>
      </c>
      <c r="H24" s="9">
        <v>43847</v>
      </c>
      <c r="I24" s="9">
        <v>5632</v>
      </c>
      <c r="J24" s="9">
        <v>-937</v>
      </c>
      <c r="K24" s="9">
        <v>0</v>
      </c>
      <c r="L24" s="9">
        <v>0</v>
      </c>
      <c r="M24" s="9">
        <v>46053</v>
      </c>
      <c r="N24" s="9">
        <v>-19636</v>
      </c>
      <c r="O24" s="9">
        <v>26417</v>
      </c>
    </row>
    <row r="25" spans="1:15" s="3" customFormat="1" ht="12" customHeight="1">
      <c r="A25" s="3" t="s">
        <v>237</v>
      </c>
      <c r="B25" s="9">
        <v>241134</v>
      </c>
      <c r="C25" s="9">
        <v>228559</v>
      </c>
      <c r="D25" s="9">
        <v>11855</v>
      </c>
      <c r="E25" s="9">
        <v>-201138</v>
      </c>
      <c r="F25" s="9">
        <v>-32650</v>
      </c>
      <c r="G25" s="9">
        <v>642</v>
      </c>
      <c r="H25" s="9">
        <v>7268</v>
      </c>
      <c r="I25" s="9">
        <v>65666</v>
      </c>
      <c r="J25" s="9">
        <v>-3587</v>
      </c>
      <c r="K25" s="9">
        <v>-46927</v>
      </c>
      <c r="L25" s="9">
        <v>0</v>
      </c>
      <c r="M25" s="9">
        <v>10565</v>
      </c>
      <c r="N25" s="9">
        <v>1245</v>
      </c>
      <c r="O25" s="9">
        <v>11810</v>
      </c>
    </row>
    <row r="26" spans="1:15" s="3" customFormat="1" ht="12" customHeight="1">
      <c r="A26" s="3" t="s">
        <v>231</v>
      </c>
      <c r="B26" s="9">
        <v>220678</v>
      </c>
      <c r="C26" s="9">
        <v>57618</v>
      </c>
      <c r="D26" s="9">
        <v>992</v>
      </c>
      <c r="E26" s="9">
        <v>-26558</v>
      </c>
      <c r="F26" s="9">
        <v>-17929</v>
      </c>
      <c r="G26" s="9">
        <v>0</v>
      </c>
      <c r="H26" s="9">
        <v>14123</v>
      </c>
      <c r="I26" s="9">
        <v>17103</v>
      </c>
      <c r="J26" s="9">
        <v>-12922</v>
      </c>
      <c r="K26" s="9">
        <v>1722</v>
      </c>
      <c r="L26" s="9">
        <v>0</v>
      </c>
      <c r="M26" s="9">
        <v>19034</v>
      </c>
      <c r="N26" s="9">
        <v>-15889</v>
      </c>
      <c r="O26" s="9">
        <v>3145</v>
      </c>
    </row>
    <row r="27" spans="1:15" s="3" customFormat="1" ht="12" customHeight="1">
      <c r="A27" s="3" t="s">
        <v>169</v>
      </c>
      <c r="B27" s="9">
        <v>215988</v>
      </c>
      <c r="C27" s="9">
        <v>60966</v>
      </c>
      <c r="D27" s="9">
        <v>4667</v>
      </c>
      <c r="E27" s="9">
        <v>-64218</v>
      </c>
      <c r="F27" s="9">
        <v>-19624</v>
      </c>
      <c r="G27" s="9">
        <v>554</v>
      </c>
      <c r="H27" s="9">
        <v>-17655</v>
      </c>
      <c r="I27" s="9">
        <v>10528</v>
      </c>
      <c r="J27" s="9">
        <v>-539</v>
      </c>
      <c r="K27" s="9">
        <v>-1251</v>
      </c>
      <c r="L27" s="9">
        <v>0</v>
      </c>
      <c r="M27" s="9">
        <v>-13584</v>
      </c>
      <c r="N27" s="9">
        <v>15916</v>
      </c>
      <c r="O27" s="9">
        <v>2332</v>
      </c>
    </row>
    <row r="28" spans="1:15" s="3" customFormat="1" ht="12" customHeight="1">
      <c r="A28" s="3" t="s">
        <v>162</v>
      </c>
      <c r="B28" s="9">
        <v>198821</v>
      </c>
      <c r="C28" s="9">
        <v>181064</v>
      </c>
      <c r="D28" s="9">
        <v>37474</v>
      </c>
      <c r="E28" s="9">
        <v>-49921</v>
      </c>
      <c r="F28" s="9">
        <v>-3084</v>
      </c>
      <c r="G28" s="9">
        <v>-71825</v>
      </c>
      <c r="H28" s="9">
        <v>93708</v>
      </c>
      <c r="I28" s="9">
        <v>126388</v>
      </c>
      <c r="J28" s="9">
        <v>0</v>
      </c>
      <c r="K28" s="9">
        <v>0</v>
      </c>
      <c r="L28" s="9">
        <v>0</v>
      </c>
      <c r="M28" s="9">
        <v>182622</v>
      </c>
      <c r="N28" s="9">
        <v>-22493</v>
      </c>
      <c r="O28" s="9">
        <v>160129</v>
      </c>
    </row>
    <row r="29" spans="1:15" s="3" customFormat="1" ht="12" customHeight="1">
      <c r="A29" s="3" t="s">
        <v>245</v>
      </c>
      <c r="B29" s="9">
        <v>165919</v>
      </c>
      <c r="C29" s="9">
        <v>147999</v>
      </c>
      <c r="D29" s="9">
        <v>67700</v>
      </c>
      <c r="E29" s="9">
        <v>-34804</v>
      </c>
      <c r="F29" s="9">
        <v>-17801</v>
      </c>
      <c r="G29" s="9">
        <v>-1001196</v>
      </c>
      <c r="H29" s="9">
        <v>-838102</v>
      </c>
      <c r="I29" s="9">
        <v>2292261</v>
      </c>
      <c r="J29" s="9">
        <v>-176979</v>
      </c>
      <c r="K29" s="9">
        <v>-1209480</v>
      </c>
      <c r="L29" s="9">
        <v>0</v>
      </c>
      <c r="M29" s="9">
        <v>0</v>
      </c>
      <c r="N29" s="9">
        <v>-870800</v>
      </c>
      <c r="O29" s="9">
        <v>-870800</v>
      </c>
    </row>
    <row r="30" spans="1:15" s="3" customFormat="1" ht="12" customHeight="1">
      <c r="A30" s="3" t="s">
        <v>253</v>
      </c>
      <c r="B30" s="9">
        <v>160725</v>
      </c>
      <c r="C30" s="9">
        <v>160725</v>
      </c>
      <c r="D30" s="9">
        <v>0</v>
      </c>
      <c r="E30" s="9">
        <v>-100390</v>
      </c>
      <c r="F30" s="9">
        <v>-37858</v>
      </c>
      <c r="G30" s="9">
        <v>0</v>
      </c>
      <c r="H30" s="9">
        <v>22477</v>
      </c>
      <c r="I30" s="9">
        <v>308414</v>
      </c>
      <c r="J30" s="9">
        <v>-157016</v>
      </c>
      <c r="K30" s="9">
        <v>-225994</v>
      </c>
      <c r="L30" s="9">
        <v>0</v>
      </c>
      <c r="M30" s="9">
        <v>-52119</v>
      </c>
      <c r="N30" s="9">
        <v>8525</v>
      </c>
      <c r="O30" s="9">
        <v>-43594</v>
      </c>
    </row>
    <row r="31" spans="1:15" s="3" customFormat="1" ht="12" customHeight="1">
      <c r="A31" s="3" t="s">
        <v>141</v>
      </c>
      <c r="B31" s="9">
        <v>151886</v>
      </c>
      <c r="C31" s="9">
        <v>109384</v>
      </c>
      <c r="D31" s="9">
        <v>18115</v>
      </c>
      <c r="E31" s="9">
        <v>-98471</v>
      </c>
      <c r="F31" s="9">
        <v>-38901</v>
      </c>
      <c r="G31" s="9">
        <v>3386</v>
      </c>
      <c r="H31" s="9">
        <v>-6487</v>
      </c>
      <c r="I31" s="9">
        <v>122811</v>
      </c>
      <c r="J31" s="9">
        <v>-11588</v>
      </c>
      <c r="K31" s="9">
        <v>-54298</v>
      </c>
      <c r="L31" s="9">
        <v>-14252</v>
      </c>
      <c r="M31" s="9">
        <v>18071</v>
      </c>
      <c r="N31" s="9">
        <v>-34797</v>
      </c>
      <c r="O31" s="9">
        <v>-16726</v>
      </c>
    </row>
    <row r="32" spans="1:15" s="3" customFormat="1" ht="12" customHeight="1">
      <c r="A32" s="3" t="s">
        <v>176</v>
      </c>
      <c r="B32" s="9">
        <v>150229</v>
      </c>
      <c r="C32" s="9">
        <v>109292</v>
      </c>
      <c r="D32" s="9">
        <v>17505</v>
      </c>
      <c r="E32" s="9">
        <v>-37943</v>
      </c>
      <c r="F32" s="9">
        <v>-4892</v>
      </c>
      <c r="G32" s="9">
        <v>0</v>
      </c>
      <c r="H32" s="9">
        <v>83962</v>
      </c>
      <c r="I32" s="9">
        <v>28682</v>
      </c>
      <c r="J32" s="9">
        <v>-66</v>
      </c>
      <c r="K32" s="9">
        <v>0</v>
      </c>
      <c r="L32" s="9">
        <v>0</v>
      </c>
      <c r="M32" s="9">
        <v>95073</v>
      </c>
      <c r="N32" s="9">
        <v>-94819</v>
      </c>
      <c r="O32" s="9">
        <v>254</v>
      </c>
    </row>
    <row r="33" spans="1:15" s="3" customFormat="1" ht="12" customHeight="1">
      <c r="A33" s="3" t="s">
        <v>153</v>
      </c>
      <c r="B33" s="9">
        <v>147288</v>
      </c>
      <c r="C33" s="9">
        <v>65034</v>
      </c>
      <c r="D33" s="9">
        <v>3281</v>
      </c>
      <c r="E33" s="9">
        <v>-5596</v>
      </c>
      <c r="F33" s="9">
        <v>-34724</v>
      </c>
      <c r="G33" s="9">
        <v>9</v>
      </c>
      <c r="H33" s="9">
        <v>28004</v>
      </c>
      <c r="I33" s="9">
        <v>11957</v>
      </c>
      <c r="J33" s="9">
        <v>0</v>
      </c>
      <c r="K33" s="9">
        <v>0</v>
      </c>
      <c r="L33" s="9">
        <v>0</v>
      </c>
      <c r="M33" s="9">
        <v>36680</v>
      </c>
      <c r="N33" s="9">
        <v>-36680</v>
      </c>
      <c r="O33" s="9">
        <v>0</v>
      </c>
    </row>
    <row r="34" spans="1:15" s="3" customFormat="1" ht="12" customHeight="1">
      <c r="A34" s="3" t="s">
        <v>254</v>
      </c>
      <c r="B34" s="9">
        <v>140605</v>
      </c>
      <c r="C34" s="9">
        <v>119378</v>
      </c>
      <c r="D34" s="9">
        <v>2304</v>
      </c>
      <c r="E34" s="9">
        <v>-26815</v>
      </c>
      <c r="F34" s="9">
        <v>-16468</v>
      </c>
      <c r="G34" s="9">
        <v>0</v>
      </c>
      <c r="H34" s="9">
        <v>78399</v>
      </c>
      <c r="I34" s="9">
        <v>18505</v>
      </c>
      <c r="J34" s="9">
        <v>0</v>
      </c>
      <c r="K34" s="9">
        <v>0</v>
      </c>
      <c r="L34" s="9">
        <v>0</v>
      </c>
      <c r="M34" s="9">
        <v>94600</v>
      </c>
      <c r="N34" s="9">
        <v>-94600</v>
      </c>
      <c r="O34" s="9">
        <v>0</v>
      </c>
    </row>
    <row r="35" spans="1:15" s="3" customFormat="1" ht="12" customHeight="1">
      <c r="A35" s="3" t="s">
        <v>165</v>
      </c>
      <c r="B35" s="9">
        <v>131983</v>
      </c>
      <c r="C35" s="9">
        <v>121529</v>
      </c>
      <c r="D35" s="9">
        <v>3917</v>
      </c>
      <c r="E35" s="9">
        <v>-90056</v>
      </c>
      <c r="F35" s="9">
        <v>-4351</v>
      </c>
      <c r="G35" s="9">
        <v>-30617</v>
      </c>
      <c r="H35" s="9">
        <v>422</v>
      </c>
      <c r="I35" s="9">
        <v>10366</v>
      </c>
      <c r="J35" s="9">
        <v>-315</v>
      </c>
      <c r="K35" s="9">
        <v>0</v>
      </c>
      <c r="L35" s="9">
        <v>0</v>
      </c>
      <c r="M35" s="9">
        <v>6556</v>
      </c>
      <c r="N35" s="9">
        <v>-6556</v>
      </c>
      <c r="O35" s="9">
        <v>0</v>
      </c>
    </row>
    <row r="36" spans="1:15" s="3" customFormat="1" ht="12" customHeight="1">
      <c r="A36" s="3" t="s">
        <v>157</v>
      </c>
      <c r="B36" s="9">
        <v>125765</v>
      </c>
      <c r="C36" s="9">
        <v>28999</v>
      </c>
      <c r="D36" s="9">
        <v>2843</v>
      </c>
      <c r="E36" s="9">
        <v>-19838</v>
      </c>
      <c r="F36" s="9">
        <v>-7877</v>
      </c>
      <c r="G36" s="9">
        <v>18316</v>
      </c>
      <c r="H36" s="9">
        <v>22443</v>
      </c>
      <c r="I36" s="9">
        <v>10066</v>
      </c>
      <c r="J36" s="9">
        <v>-503</v>
      </c>
      <c r="K36" s="9">
        <v>0</v>
      </c>
      <c r="L36" s="9">
        <v>0</v>
      </c>
      <c r="M36" s="9">
        <v>29163</v>
      </c>
      <c r="N36" s="9">
        <v>-11834</v>
      </c>
      <c r="O36" s="9">
        <v>17329</v>
      </c>
    </row>
    <row r="37" spans="1:15" s="3" customFormat="1" ht="12" customHeight="1">
      <c r="A37" s="3" t="s">
        <v>230</v>
      </c>
      <c r="B37" s="9">
        <v>117244</v>
      </c>
      <c r="C37" s="9">
        <v>114293</v>
      </c>
      <c r="D37" s="9">
        <v>5295</v>
      </c>
      <c r="E37" s="9">
        <v>-56757</v>
      </c>
      <c r="F37" s="9">
        <v>-66271</v>
      </c>
      <c r="G37" s="9">
        <v>0</v>
      </c>
      <c r="H37" s="9">
        <v>-3440</v>
      </c>
      <c r="I37" s="9">
        <v>15642</v>
      </c>
      <c r="J37" s="9">
        <v>-749</v>
      </c>
      <c r="K37" s="9">
        <v>-1211</v>
      </c>
      <c r="L37" s="9">
        <v>2408</v>
      </c>
      <c r="M37" s="9">
        <v>7355</v>
      </c>
      <c r="N37" s="9">
        <v>-4489</v>
      </c>
      <c r="O37" s="9">
        <v>2866</v>
      </c>
    </row>
    <row r="38" spans="1:15" s="3" customFormat="1" ht="12" customHeight="1">
      <c r="A38" s="3" t="s">
        <v>155</v>
      </c>
      <c r="B38" s="9">
        <v>104202</v>
      </c>
      <c r="C38" s="9">
        <v>9790</v>
      </c>
      <c r="D38" s="9">
        <v>1056</v>
      </c>
      <c r="E38" s="9">
        <v>-13304</v>
      </c>
      <c r="F38" s="9">
        <v>-2405</v>
      </c>
      <c r="G38" s="9">
        <v>0</v>
      </c>
      <c r="H38" s="9">
        <v>-4863</v>
      </c>
      <c r="I38" s="9">
        <v>3599</v>
      </c>
      <c r="J38" s="9">
        <v>-151</v>
      </c>
      <c r="K38" s="9">
        <v>0</v>
      </c>
      <c r="L38" s="9">
        <v>0</v>
      </c>
      <c r="M38" s="9">
        <v>-2471</v>
      </c>
      <c r="N38" s="9">
        <v>692</v>
      </c>
      <c r="O38" s="9">
        <v>-1779</v>
      </c>
    </row>
    <row r="39" spans="1:15" s="3" customFormat="1" ht="12" customHeight="1">
      <c r="A39" s="3" t="s">
        <v>175</v>
      </c>
      <c r="B39" s="9">
        <v>93499</v>
      </c>
      <c r="C39" s="9">
        <v>90690</v>
      </c>
      <c r="D39" s="9">
        <v>2192</v>
      </c>
      <c r="E39" s="9">
        <v>-74542</v>
      </c>
      <c r="F39" s="9">
        <v>-22095</v>
      </c>
      <c r="G39" s="9">
        <v>0</v>
      </c>
      <c r="H39" s="9">
        <v>-3755</v>
      </c>
      <c r="I39" s="9">
        <v>13428</v>
      </c>
      <c r="J39" s="9">
        <v>-643</v>
      </c>
      <c r="K39" s="9">
        <v>-15324</v>
      </c>
      <c r="L39" s="9">
        <v>0</v>
      </c>
      <c r="M39" s="9">
        <v>-8486</v>
      </c>
      <c r="N39" s="9">
        <v>-1649</v>
      </c>
      <c r="O39" s="9">
        <v>-10135</v>
      </c>
    </row>
    <row r="40" spans="1:15" s="3" customFormat="1" ht="12" customHeight="1">
      <c r="A40" s="3" t="s">
        <v>163</v>
      </c>
      <c r="B40" s="9">
        <v>83690</v>
      </c>
      <c r="C40" s="9">
        <v>83525</v>
      </c>
      <c r="D40" s="9">
        <v>1048</v>
      </c>
      <c r="E40" s="9">
        <v>-4656</v>
      </c>
      <c r="F40" s="9">
        <v>-68616</v>
      </c>
      <c r="G40" s="9">
        <v>3312</v>
      </c>
      <c r="H40" s="9">
        <v>14613</v>
      </c>
      <c r="I40" s="9">
        <v>2435</v>
      </c>
      <c r="J40" s="9">
        <v>0</v>
      </c>
      <c r="K40" s="9">
        <v>0</v>
      </c>
      <c r="L40" s="9">
        <v>0</v>
      </c>
      <c r="M40" s="9">
        <v>16000</v>
      </c>
      <c r="N40" s="9">
        <v>-3</v>
      </c>
      <c r="O40" s="9">
        <v>15997</v>
      </c>
    </row>
    <row r="41" spans="1:15" s="3" customFormat="1" ht="12" customHeight="1">
      <c r="A41" s="3" t="s">
        <v>172</v>
      </c>
      <c r="B41" s="9">
        <v>77981</v>
      </c>
      <c r="C41" s="9">
        <v>21498</v>
      </c>
      <c r="D41" s="9">
        <v>3769</v>
      </c>
      <c r="E41" s="9">
        <v>-9424</v>
      </c>
      <c r="F41" s="9">
        <v>-2968</v>
      </c>
      <c r="G41" s="9">
        <v>-686</v>
      </c>
      <c r="H41" s="9">
        <v>12189</v>
      </c>
      <c r="I41" s="9">
        <v>6867</v>
      </c>
      <c r="J41" s="9">
        <v>-9</v>
      </c>
      <c r="K41" s="9">
        <v>0</v>
      </c>
      <c r="L41" s="9">
        <v>0</v>
      </c>
      <c r="M41" s="9">
        <v>15278</v>
      </c>
      <c r="N41" s="9">
        <v>-15278</v>
      </c>
      <c r="O41" s="9">
        <v>0</v>
      </c>
    </row>
    <row r="42" spans="1:15" s="3" customFormat="1" ht="12" customHeight="1">
      <c r="A42" s="3" t="s">
        <v>160</v>
      </c>
      <c r="B42" s="9">
        <v>75563</v>
      </c>
      <c r="C42" s="9">
        <v>60474</v>
      </c>
      <c r="D42" s="9">
        <v>2249</v>
      </c>
      <c r="E42" s="9">
        <v>-3879</v>
      </c>
      <c r="F42" s="9">
        <v>-4698</v>
      </c>
      <c r="G42" s="9">
        <v>0</v>
      </c>
      <c r="H42" s="9">
        <v>54146</v>
      </c>
      <c r="I42" s="9">
        <v>15300</v>
      </c>
      <c r="J42" s="9">
        <v>0</v>
      </c>
      <c r="K42" s="9">
        <v>0</v>
      </c>
      <c r="L42" s="9">
        <v>0</v>
      </c>
      <c r="M42" s="9">
        <v>67197</v>
      </c>
      <c r="N42" s="9">
        <v>-66895</v>
      </c>
      <c r="O42" s="9">
        <v>302</v>
      </c>
    </row>
    <row r="43" spans="1:15" s="3" customFormat="1" ht="12" customHeight="1">
      <c r="A43" s="3" t="s">
        <v>178</v>
      </c>
      <c r="B43" s="9">
        <v>67208</v>
      </c>
      <c r="C43" s="9">
        <v>57585</v>
      </c>
      <c r="D43" s="9">
        <v>894</v>
      </c>
      <c r="E43" s="9">
        <v>-54656</v>
      </c>
      <c r="F43" s="9">
        <v>-9660</v>
      </c>
      <c r="G43" s="9">
        <v>0</v>
      </c>
      <c r="H43" s="9">
        <v>-5837</v>
      </c>
      <c r="I43" s="9">
        <v>5161</v>
      </c>
      <c r="J43" s="9">
        <v>-170</v>
      </c>
      <c r="K43" s="9">
        <v>0</v>
      </c>
      <c r="L43" s="9">
        <v>0</v>
      </c>
      <c r="M43" s="9">
        <v>-1740</v>
      </c>
      <c r="N43" s="9">
        <v>1740</v>
      </c>
      <c r="O43" s="9">
        <v>0</v>
      </c>
    </row>
    <row r="44" spans="1:15" s="3" customFormat="1" ht="12" customHeight="1">
      <c r="A44" s="3" t="s">
        <v>158</v>
      </c>
      <c r="B44" s="9">
        <v>64613</v>
      </c>
      <c r="C44" s="9">
        <v>48597</v>
      </c>
      <c r="D44" s="9">
        <v>3201</v>
      </c>
      <c r="E44" s="9">
        <v>-33008</v>
      </c>
      <c r="F44" s="9">
        <v>-16573</v>
      </c>
      <c r="G44" s="9">
        <v>-6908</v>
      </c>
      <c r="H44" s="9">
        <v>-4691</v>
      </c>
      <c r="I44" s="9">
        <v>9348</v>
      </c>
      <c r="J44" s="9">
        <v>-980</v>
      </c>
      <c r="K44" s="9">
        <v>0</v>
      </c>
      <c r="L44" s="9">
        <v>0</v>
      </c>
      <c r="M44" s="9">
        <v>476</v>
      </c>
      <c r="N44" s="9">
        <v>-178</v>
      </c>
      <c r="O44" s="9">
        <v>298</v>
      </c>
    </row>
    <row r="45" spans="1:15" s="3" customFormat="1" ht="12" customHeight="1">
      <c r="A45" s="3" t="s">
        <v>185</v>
      </c>
      <c r="B45" s="9">
        <v>57259</v>
      </c>
      <c r="C45" s="9">
        <v>49180</v>
      </c>
      <c r="D45" s="9">
        <v>9990</v>
      </c>
      <c r="E45" s="9">
        <v>-60010</v>
      </c>
      <c r="F45" s="9">
        <v>-11381</v>
      </c>
      <c r="G45" s="9">
        <v>22709</v>
      </c>
      <c r="H45" s="9">
        <v>10488</v>
      </c>
      <c r="I45" s="9">
        <v>39833</v>
      </c>
      <c r="J45" s="9">
        <v>-17311</v>
      </c>
      <c r="K45" s="9">
        <v>-920</v>
      </c>
      <c r="L45" s="9">
        <v>0</v>
      </c>
      <c r="M45" s="9">
        <v>22100</v>
      </c>
      <c r="N45" s="9">
        <v>-15615</v>
      </c>
      <c r="O45" s="9">
        <v>6485</v>
      </c>
    </row>
    <row r="46" spans="1:15" s="3" customFormat="1" ht="12" customHeight="1">
      <c r="A46" s="3" t="s">
        <v>257</v>
      </c>
      <c r="B46" s="9">
        <v>50368</v>
      </c>
      <c r="C46" s="9">
        <v>12799</v>
      </c>
      <c r="D46" s="9">
        <v>7487</v>
      </c>
      <c r="E46" s="9">
        <v>-3110</v>
      </c>
      <c r="F46" s="9">
        <v>-5050</v>
      </c>
      <c r="G46" s="9">
        <v>235</v>
      </c>
      <c r="H46" s="9">
        <v>12361</v>
      </c>
      <c r="I46" s="9">
        <v>28359</v>
      </c>
      <c r="J46" s="9">
        <v>-14871</v>
      </c>
      <c r="K46" s="9">
        <v>0</v>
      </c>
      <c r="L46" s="9">
        <v>0</v>
      </c>
      <c r="M46" s="9">
        <v>18362</v>
      </c>
      <c r="N46" s="9">
        <v>5776</v>
      </c>
      <c r="O46" s="9">
        <v>24138</v>
      </c>
    </row>
    <row r="47" spans="1:15" s="3" customFormat="1" ht="12" customHeight="1">
      <c r="A47" s="3" t="s">
        <v>159</v>
      </c>
      <c r="B47" s="9">
        <v>46748</v>
      </c>
      <c r="C47" s="9">
        <v>13851</v>
      </c>
      <c r="D47" s="9">
        <v>1402</v>
      </c>
      <c r="E47" s="9">
        <v>-22327</v>
      </c>
      <c r="F47" s="9">
        <v>-3300</v>
      </c>
      <c r="G47" s="9">
        <v>0</v>
      </c>
      <c r="H47" s="9">
        <v>-10374</v>
      </c>
      <c r="I47" s="9">
        <v>13748</v>
      </c>
      <c r="J47" s="9">
        <v>-8</v>
      </c>
      <c r="K47" s="9">
        <v>-12609</v>
      </c>
      <c r="L47" s="9">
        <v>0</v>
      </c>
      <c r="M47" s="9">
        <v>-10645</v>
      </c>
      <c r="N47" s="9">
        <v>524</v>
      </c>
      <c r="O47" s="9">
        <v>-10121</v>
      </c>
    </row>
    <row r="48" spans="1:15" s="3" customFormat="1" ht="12" customHeight="1">
      <c r="A48" s="3" t="s">
        <v>173</v>
      </c>
      <c r="B48" s="9">
        <v>45762</v>
      </c>
      <c r="C48" s="9">
        <v>10156</v>
      </c>
      <c r="D48" s="9">
        <v>2950</v>
      </c>
      <c r="E48" s="9">
        <v>-1505</v>
      </c>
      <c r="F48" s="9">
        <v>-3592</v>
      </c>
      <c r="G48" s="9">
        <v>3795</v>
      </c>
      <c r="H48" s="9">
        <v>11804</v>
      </c>
      <c r="I48" s="9">
        <v>4681</v>
      </c>
      <c r="J48" s="9">
        <v>-15</v>
      </c>
      <c r="K48" s="9">
        <v>0</v>
      </c>
      <c r="L48" s="9">
        <v>0</v>
      </c>
      <c r="M48" s="9">
        <v>13520</v>
      </c>
      <c r="N48" s="9">
        <v>-4149</v>
      </c>
      <c r="O48" s="9">
        <v>9371</v>
      </c>
    </row>
    <row r="49" spans="1:15" s="3" customFormat="1" ht="12" customHeight="1">
      <c r="A49" s="3" t="s">
        <v>170</v>
      </c>
      <c r="B49" s="9">
        <v>44286</v>
      </c>
      <c r="C49" s="9">
        <v>10462</v>
      </c>
      <c r="D49" s="9">
        <v>458</v>
      </c>
      <c r="E49" s="9">
        <v>-6502</v>
      </c>
      <c r="F49" s="9">
        <v>-1152</v>
      </c>
      <c r="G49" s="9">
        <v>0</v>
      </c>
      <c r="H49" s="9">
        <v>3266</v>
      </c>
      <c r="I49" s="9">
        <v>3137</v>
      </c>
      <c r="J49" s="9">
        <v>0</v>
      </c>
      <c r="K49" s="9">
        <v>0</v>
      </c>
      <c r="L49" s="9">
        <v>0</v>
      </c>
      <c r="M49" s="9">
        <v>5945</v>
      </c>
      <c r="N49" s="9">
        <v>-5945</v>
      </c>
      <c r="O49" s="9">
        <v>0</v>
      </c>
    </row>
    <row r="50" spans="1:15" s="3" customFormat="1" ht="12" customHeight="1">
      <c r="A50" s="3" t="s">
        <v>182</v>
      </c>
      <c r="B50" s="9">
        <v>42927</v>
      </c>
      <c r="C50" s="9">
        <v>42927</v>
      </c>
      <c r="D50" s="9">
        <v>17550</v>
      </c>
      <c r="E50" s="9">
        <v>-255426</v>
      </c>
      <c r="F50" s="9">
        <v>-156</v>
      </c>
      <c r="G50" s="9">
        <v>0</v>
      </c>
      <c r="H50" s="9">
        <v>-195105</v>
      </c>
      <c r="I50" s="9">
        <v>17996</v>
      </c>
      <c r="J50" s="9">
        <v>0</v>
      </c>
      <c r="K50" s="9">
        <v>0</v>
      </c>
      <c r="L50" s="9">
        <v>0</v>
      </c>
      <c r="M50" s="9">
        <v>-194659</v>
      </c>
      <c r="N50" s="9">
        <v>194659</v>
      </c>
      <c r="O50" s="9">
        <v>0</v>
      </c>
    </row>
    <row r="51" spans="1:15" s="3" customFormat="1" ht="12" customHeight="1">
      <c r="A51" s="3" t="s">
        <v>166</v>
      </c>
      <c r="B51" s="9">
        <v>36850</v>
      </c>
      <c r="C51" s="9">
        <v>21444</v>
      </c>
      <c r="D51" s="9">
        <v>203</v>
      </c>
      <c r="E51" s="9">
        <v>-13969</v>
      </c>
      <c r="F51" s="9">
        <v>-4371</v>
      </c>
      <c r="G51" s="9">
        <v>-475</v>
      </c>
      <c r="H51" s="9">
        <v>2832</v>
      </c>
      <c r="I51" s="9">
        <v>1137</v>
      </c>
      <c r="J51" s="9">
        <v>-51</v>
      </c>
      <c r="K51" s="9">
        <v>0</v>
      </c>
      <c r="L51" s="9">
        <v>124</v>
      </c>
      <c r="M51" s="9">
        <v>3839</v>
      </c>
      <c r="N51" s="9">
        <v>-3839</v>
      </c>
      <c r="O51" s="9">
        <v>0</v>
      </c>
    </row>
    <row r="52" spans="1:15" s="3" customFormat="1" ht="12" customHeight="1">
      <c r="A52" s="3" t="s">
        <v>189</v>
      </c>
      <c r="B52" s="9">
        <v>36278</v>
      </c>
      <c r="C52" s="9">
        <v>16814</v>
      </c>
      <c r="D52" s="9">
        <v>980</v>
      </c>
      <c r="E52" s="9">
        <v>-19567</v>
      </c>
      <c r="F52" s="9">
        <v>-1430</v>
      </c>
      <c r="G52" s="9">
        <v>0</v>
      </c>
      <c r="H52" s="9">
        <v>-3203</v>
      </c>
      <c r="I52" s="9">
        <v>7634</v>
      </c>
      <c r="J52" s="9">
        <v>-158</v>
      </c>
      <c r="K52" s="9">
        <v>0</v>
      </c>
      <c r="L52" s="9">
        <v>0</v>
      </c>
      <c r="M52" s="9">
        <v>3293</v>
      </c>
      <c r="N52" s="9">
        <v>-3293</v>
      </c>
      <c r="O52" s="9">
        <v>0</v>
      </c>
    </row>
    <row r="53" spans="1:15" s="3" customFormat="1" ht="12" customHeight="1">
      <c r="A53" s="3" t="s">
        <v>259</v>
      </c>
      <c r="B53" s="9">
        <v>32745</v>
      </c>
      <c r="C53" s="9">
        <v>2183</v>
      </c>
      <c r="D53" s="9">
        <v>-677</v>
      </c>
      <c r="E53" s="9">
        <v>1111</v>
      </c>
      <c r="F53" s="9">
        <v>-959</v>
      </c>
      <c r="G53" s="9">
        <v>0</v>
      </c>
      <c r="H53" s="9">
        <v>1658</v>
      </c>
      <c r="I53" s="9">
        <v>184</v>
      </c>
      <c r="J53" s="9">
        <v>-127</v>
      </c>
      <c r="K53" s="9">
        <v>0</v>
      </c>
      <c r="L53" s="9">
        <v>0</v>
      </c>
      <c r="M53" s="9">
        <v>2392</v>
      </c>
      <c r="N53" s="9">
        <v>0</v>
      </c>
      <c r="O53" s="9">
        <v>2392</v>
      </c>
    </row>
    <row r="54" spans="1:15" s="3" customFormat="1" ht="12" customHeight="1">
      <c r="A54" s="3" t="s">
        <v>187</v>
      </c>
      <c r="B54" s="9">
        <v>30250</v>
      </c>
      <c r="C54" s="9">
        <v>29875</v>
      </c>
      <c r="D54" s="9">
        <v>21407</v>
      </c>
      <c r="E54" s="9">
        <v>-18676</v>
      </c>
      <c r="F54" s="9">
        <v>-16044</v>
      </c>
      <c r="G54" s="9">
        <v>0</v>
      </c>
      <c r="H54" s="9">
        <v>16562</v>
      </c>
      <c r="I54" s="9">
        <v>87584</v>
      </c>
      <c r="J54" s="9">
        <v>-20220</v>
      </c>
      <c r="K54" s="9">
        <v>0</v>
      </c>
      <c r="L54" s="9">
        <v>455</v>
      </c>
      <c r="M54" s="9">
        <v>62974</v>
      </c>
      <c r="N54" s="9">
        <v>-16651</v>
      </c>
      <c r="O54" s="9">
        <v>46323</v>
      </c>
    </row>
    <row r="55" spans="1:15" s="3" customFormat="1" ht="12" customHeight="1">
      <c r="A55" s="3" t="s">
        <v>168</v>
      </c>
      <c r="B55" s="9">
        <v>26552</v>
      </c>
      <c r="C55" s="9">
        <v>24065</v>
      </c>
      <c r="D55" s="9">
        <v>1031</v>
      </c>
      <c r="E55" s="9">
        <v>-21792</v>
      </c>
      <c r="F55" s="9">
        <v>-834</v>
      </c>
      <c r="G55" s="9">
        <v>5</v>
      </c>
      <c r="H55" s="9">
        <v>2475</v>
      </c>
      <c r="I55" s="9">
        <v>3606</v>
      </c>
      <c r="J55" s="9">
        <v>-40</v>
      </c>
      <c r="K55" s="9">
        <v>0</v>
      </c>
      <c r="L55" s="9">
        <v>0</v>
      </c>
      <c r="M55" s="9">
        <v>5010</v>
      </c>
      <c r="N55" s="9">
        <v>-5010</v>
      </c>
      <c r="O55" s="9">
        <v>0</v>
      </c>
    </row>
    <row r="56" spans="1:15" s="3" customFormat="1" ht="12" customHeight="1">
      <c r="A56" s="3" t="s">
        <v>164</v>
      </c>
      <c r="B56" s="9">
        <v>24555</v>
      </c>
      <c r="C56" s="9">
        <v>17246</v>
      </c>
      <c r="D56" s="9">
        <v>6</v>
      </c>
      <c r="E56" s="9">
        <v>-3482</v>
      </c>
      <c r="F56" s="9">
        <v>-12613</v>
      </c>
      <c r="G56" s="9">
        <v>623</v>
      </c>
      <c r="H56" s="9">
        <v>1780</v>
      </c>
      <c r="I56" s="9">
        <v>633</v>
      </c>
      <c r="J56" s="9">
        <v>-2</v>
      </c>
      <c r="K56" s="9">
        <v>0</v>
      </c>
      <c r="L56" s="9">
        <v>8</v>
      </c>
      <c r="M56" s="9">
        <v>2413</v>
      </c>
      <c r="N56" s="9">
        <v>-2413</v>
      </c>
      <c r="O56" s="9">
        <v>0</v>
      </c>
    </row>
    <row r="57" spans="1:15" s="3" customFormat="1" ht="12" customHeight="1">
      <c r="A57" s="3" t="s">
        <v>181</v>
      </c>
      <c r="B57" s="9">
        <v>24145</v>
      </c>
      <c r="C57" s="9">
        <v>20967</v>
      </c>
      <c r="D57" s="9">
        <v>1296</v>
      </c>
      <c r="E57" s="9">
        <v>-16630</v>
      </c>
      <c r="F57" s="9">
        <v>-1292</v>
      </c>
      <c r="G57" s="9">
        <v>0</v>
      </c>
      <c r="H57" s="9">
        <v>4341</v>
      </c>
      <c r="I57" s="9">
        <v>2690</v>
      </c>
      <c r="J57" s="9">
        <v>0</v>
      </c>
      <c r="K57" s="9">
        <v>0</v>
      </c>
      <c r="L57" s="9">
        <v>0</v>
      </c>
      <c r="M57" s="9">
        <v>5735</v>
      </c>
      <c r="N57" s="9">
        <v>-5735</v>
      </c>
      <c r="O57" s="9">
        <v>0</v>
      </c>
    </row>
    <row r="58" spans="1:15" s="3" customFormat="1" ht="12" customHeight="1">
      <c r="A58" s="3" t="s">
        <v>255</v>
      </c>
      <c r="B58" s="9">
        <v>23509</v>
      </c>
      <c r="C58" s="9">
        <v>25813</v>
      </c>
      <c r="D58" s="9">
        <v>123312</v>
      </c>
      <c r="E58" s="9">
        <v>-54106</v>
      </c>
      <c r="F58" s="9">
        <v>-17076</v>
      </c>
      <c r="G58" s="9">
        <v>0</v>
      </c>
      <c r="H58" s="9">
        <v>77943</v>
      </c>
      <c r="I58" s="9">
        <v>215180</v>
      </c>
      <c r="J58" s="9">
        <v>-46017</v>
      </c>
      <c r="K58" s="9">
        <v>0</v>
      </c>
      <c r="L58" s="9">
        <v>0</v>
      </c>
      <c r="M58" s="9">
        <v>123794</v>
      </c>
      <c r="N58" s="9">
        <v>-34662</v>
      </c>
      <c r="O58" s="9">
        <v>89132</v>
      </c>
    </row>
    <row r="59" spans="1:15" s="3" customFormat="1" ht="12" customHeight="1">
      <c r="A59" s="3" t="s">
        <v>174</v>
      </c>
      <c r="B59" s="9">
        <v>22932</v>
      </c>
      <c r="C59" s="9">
        <v>18126</v>
      </c>
      <c r="D59" s="9">
        <v>1111</v>
      </c>
      <c r="E59" s="9">
        <v>-13111</v>
      </c>
      <c r="F59" s="9">
        <v>-5176</v>
      </c>
      <c r="G59" s="9">
        <v>-1159</v>
      </c>
      <c r="H59" s="9">
        <v>-209</v>
      </c>
      <c r="I59" s="9">
        <v>6239</v>
      </c>
      <c r="J59" s="9">
        <v>0</v>
      </c>
      <c r="K59" s="9">
        <v>0</v>
      </c>
      <c r="L59" s="9">
        <v>433</v>
      </c>
      <c r="M59" s="9">
        <v>5352</v>
      </c>
      <c r="N59" s="9">
        <v>-5352</v>
      </c>
      <c r="O59" s="9">
        <v>0</v>
      </c>
    </row>
    <row r="60" spans="1:15" s="3" customFormat="1" ht="12" customHeight="1">
      <c r="A60" s="3" t="s">
        <v>256</v>
      </c>
      <c r="B60" s="9">
        <v>20364</v>
      </c>
      <c r="C60" s="9">
        <v>20364</v>
      </c>
      <c r="D60" s="9">
        <v>388</v>
      </c>
      <c r="E60" s="9">
        <v>-3699</v>
      </c>
      <c r="F60" s="9">
        <v>-26</v>
      </c>
      <c r="G60" s="9">
        <v>0</v>
      </c>
      <c r="H60" s="9">
        <v>17027</v>
      </c>
      <c r="I60" s="9">
        <v>1737</v>
      </c>
      <c r="J60" s="9">
        <v>0</v>
      </c>
      <c r="K60" s="9">
        <v>0</v>
      </c>
      <c r="L60" s="9">
        <v>0</v>
      </c>
      <c r="M60" s="9">
        <v>18376</v>
      </c>
      <c r="N60" s="9">
        <v>-18376</v>
      </c>
      <c r="O60" s="9">
        <v>0</v>
      </c>
    </row>
    <row r="61" spans="1:15" s="3" customFormat="1" ht="12" customHeight="1">
      <c r="A61" s="3" t="s">
        <v>167</v>
      </c>
      <c r="B61" s="9">
        <v>20097</v>
      </c>
      <c r="C61" s="9">
        <v>19700</v>
      </c>
      <c r="D61" s="9">
        <v>8186</v>
      </c>
      <c r="E61" s="9">
        <v>-9461</v>
      </c>
      <c r="F61" s="9">
        <v>-2947</v>
      </c>
      <c r="G61" s="9">
        <v>0</v>
      </c>
      <c r="H61" s="9">
        <v>15478</v>
      </c>
      <c r="I61" s="9">
        <v>9043</v>
      </c>
      <c r="J61" s="9">
        <v>-41</v>
      </c>
      <c r="K61" s="9">
        <v>0</v>
      </c>
      <c r="L61" s="9">
        <v>-258</v>
      </c>
      <c r="M61" s="9">
        <v>16036</v>
      </c>
      <c r="N61" s="9">
        <v>-16036</v>
      </c>
      <c r="O61" s="9">
        <v>0</v>
      </c>
    </row>
    <row r="62" spans="1:15" s="3" customFormat="1" ht="12" customHeight="1">
      <c r="A62" s="3" t="s">
        <v>258</v>
      </c>
      <c r="B62" s="9">
        <v>12160</v>
      </c>
      <c r="C62" s="9">
        <v>11287</v>
      </c>
      <c r="D62" s="9">
        <v>2457</v>
      </c>
      <c r="E62" s="9">
        <v>-4711</v>
      </c>
      <c r="F62" s="9">
        <v>-8491</v>
      </c>
      <c r="G62" s="9">
        <v>0</v>
      </c>
      <c r="H62" s="9">
        <v>542</v>
      </c>
      <c r="I62" s="9">
        <v>2150</v>
      </c>
      <c r="J62" s="9">
        <v>0</v>
      </c>
      <c r="K62" s="9">
        <v>0</v>
      </c>
      <c r="L62" s="9">
        <v>0</v>
      </c>
      <c r="M62" s="9">
        <v>235</v>
      </c>
      <c r="N62" s="9">
        <v>-235</v>
      </c>
      <c r="O62" s="9">
        <v>0</v>
      </c>
    </row>
    <row r="63" spans="1:15" s="3" customFormat="1" ht="12" customHeight="1">
      <c r="A63" s="3" t="s">
        <v>246</v>
      </c>
      <c r="B63" s="9">
        <v>10957</v>
      </c>
      <c r="C63" s="9">
        <v>10957</v>
      </c>
      <c r="D63" s="9">
        <v>6500</v>
      </c>
      <c r="E63" s="9">
        <v>-3004</v>
      </c>
      <c r="F63" s="9">
        <v>-2152</v>
      </c>
      <c r="G63" s="9">
        <v>-92029</v>
      </c>
      <c r="H63" s="9">
        <v>-79728</v>
      </c>
      <c r="I63" s="9">
        <v>134768</v>
      </c>
      <c r="J63" s="9">
        <v>-10216</v>
      </c>
      <c r="K63" s="9">
        <v>-73324</v>
      </c>
      <c r="L63" s="9">
        <v>0</v>
      </c>
      <c r="M63" s="9">
        <v>-35000</v>
      </c>
      <c r="N63" s="9">
        <v>-17793</v>
      </c>
      <c r="O63" s="9">
        <v>-52793</v>
      </c>
    </row>
    <row r="64" spans="1:15" s="3" customFormat="1" ht="12" customHeight="1">
      <c r="A64" s="3" t="s">
        <v>239</v>
      </c>
      <c r="B64" s="9">
        <v>4997</v>
      </c>
      <c r="C64" s="9">
        <v>4997</v>
      </c>
      <c r="D64" s="9">
        <v>268</v>
      </c>
      <c r="E64" s="9">
        <v>-2880</v>
      </c>
      <c r="F64" s="9">
        <v>-858</v>
      </c>
      <c r="G64" s="9">
        <v>0</v>
      </c>
      <c r="H64" s="9">
        <v>1527</v>
      </c>
      <c r="I64" s="9">
        <v>172</v>
      </c>
      <c r="J64" s="9">
        <v>-1</v>
      </c>
      <c r="K64" s="9">
        <v>0</v>
      </c>
      <c r="L64" s="9">
        <v>0</v>
      </c>
      <c r="M64" s="9">
        <v>1430</v>
      </c>
      <c r="N64" s="9">
        <v>-1393</v>
      </c>
      <c r="O64" s="9">
        <v>37</v>
      </c>
    </row>
    <row r="65" spans="1:15" s="3" customFormat="1" ht="12" customHeight="1">
      <c r="A65" s="3" t="s">
        <v>233</v>
      </c>
      <c r="B65" s="9">
        <v>4173</v>
      </c>
      <c r="C65" s="9">
        <v>3850</v>
      </c>
      <c r="D65" s="9">
        <v>32</v>
      </c>
      <c r="E65" s="9">
        <v>-1206</v>
      </c>
      <c r="F65" s="9">
        <v>-2434</v>
      </c>
      <c r="G65" s="9">
        <v>0</v>
      </c>
      <c r="H65" s="9">
        <v>242</v>
      </c>
      <c r="I65" s="9">
        <v>85</v>
      </c>
      <c r="J65" s="9">
        <v>0</v>
      </c>
      <c r="K65" s="9">
        <v>-75</v>
      </c>
      <c r="L65" s="9">
        <v>0</v>
      </c>
      <c r="M65" s="9">
        <v>220</v>
      </c>
      <c r="N65" s="9">
        <v>-49</v>
      </c>
      <c r="O65" s="9">
        <v>171</v>
      </c>
    </row>
    <row r="66" spans="1:15" s="3" customFormat="1" ht="12" customHeight="1">
      <c r="A66" s="3" t="s">
        <v>180</v>
      </c>
      <c r="B66" s="9">
        <v>3653</v>
      </c>
      <c r="C66" s="9">
        <v>3653</v>
      </c>
      <c r="D66" s="9">
        <v>550</v>
      </c>
      <c r="E66" s="9">
        <v>672</v>
      </c>
      <c r="F66" s="9">
        <v>-1418</v>
      </c>
      <c r="G66" s="9">
        <v>792</v>
      </c>
      <c r="H66" s="9">
        <v>4249</v>
      </c>
      <c r="I66" s="9">
        <v>2926</v>
      </c>
      <c r="J66" s="9">
        <v>-527</v>
      </c>
      <c r="K66" s="9">
        <v>690</v>
      </c>
      <c r="L66" s="9">
        <v>1500</v>
      </c>
      <c r="M66" s="9">
        <v>8288</v>
      </c>
      <c r="N66" s="9">
        <v>-1626</v>
      </c>
      <c r="O66" s="9">
        <v>6662</v>
      </c>
    </row>
    <row r="67" spans="1:15" s="3" customFormat="1" ht="12" customHeight="1">
      <c r="A67" s="3" t="s">
        <v>232</v>
      </c>
      <c r="B67" s="9">
        <v>2290</v>
      </c>
      <c r="C67" s="9">
        <v>2290</v>
      </c>
      <c r="D67" s="9">
        <v>654</v>
      </c>
      <c r="E67" s="9">
        <v>-2944</v>
      </c>
      <c r="F67" s="9">
        <v>0</v>
      </c>
      <c r="G67" s="9">
        <v>0</v>
      </c>
      <c r="H67" s="9">
        <v>0</v>
      </c>
      <c r="I67" s="9">
        <v>709</v>
      </c>
      <c r="J67" s="9">
        <v>-58</v>
      </c>
      <c r="K67" s="9">
        <v>3</v>
      </c>
      <c r="L67" s="9">
        <v>0</v>
      </c>
      <c r="M67" s="9">
        <v>0</v>
      </c>
      <c r="N67" s="9">
        <v>0</v>
      </c>
      <c r="O67" s="9">
        <v>0</v>
      </c>
    </row>
    <row r="68" spans="1:15" s="3" customFormat="1" ht="12" customHeight="1">
      <c r="A68" s="3" t="s">
        <v>183</v>
      </c>
      <c r="B68" s="9">
        <v>1554</v>
      </c>
      <c r="C68" s="9">
        <v>1188</v>
      </c>
      <c r="D68" s="9">
        <v>297</v>
      </c>
      <c r="E68" s="9">
        <v>-1559</v>
      </c>
      <c r="F68" s="9">
        <v>-821</v>
      </c>
      <c r="G68" s="9">
        <v>0</v>
      </c>
      <c r="H68" s="9">
        <v>-895</v>
      </c>
      <c r="I68" s="9">
        <v>1436</v>
      </c>
      <c r="J68" s="9">
        <v>-1</v>
      </c>
      <c r="K68" s="9">
        <v>-1914</v>
      </c>
      <c r="L68" s="9">
        <v>0</v>
      </c>
      <c r="M68" s="9">
        <v>-1671</v>
      </c>
      <c r="N68" s="9">
        <v>491</v>
      </c>
      <c r="O68" s="9">
        <v>-1180</v>
      </c>
    </row>
    <row r="69" spans="1:15" s="3" customFormat="1" ht="12" customHeight="1">
      <c r="A69" s="3" t="s">
        <v>184</v>
      </c>
      <c r="B69" s="9">
        <v>1399</v>
      </c>
      <c r="C69" s="9">
        <v>713</v>
      </c>
      <c r="D69" s="9">
        <v>45</v>
      </c>
      <c r="E69" s="9">
        <v>0</v>
      </c>
      <c r="F69" s="9">
        <v>-537</v>
      </c>
      <c r="G69" s="9">
        <v>0</v>
      </c>
      <c r="H69" s="9">
        <v>221</v>
      </c>
      <c r="I69" s="9">
        <v>112</v>
      </c>
      <c r="J69" s="9">
        <v>-826</v>
      </c>
      <c r="K69" s="9">
        <v>473</v>
      </c>
      <c r="L69" s="9">
        <v>0</v>
      </c>
      <c r="M69" s="9">
        <v>-65</v>
      </c>
      <c r="N69" s="9">
        <v>-3316</v>
      </c>
      <c r="O69" s="9">
        <v>-3381</v>
      </c>
    </row>
    <row r="70" spans="1:15" s="3" customFormat="1" ht="12" customHeight="1">
      <c r="A70" s="3" t="s">
        <v>273</v>
      </c>
      <c r="B70" s="9">
        <v>1357</v>
      </c>
      <c r="C70" s="9">
        <v>1357</v>
      </c>
      <c r="D70" s="9">
        <v>318</v>
      </c>
      <c r="E70" s="9">
        <v>-466</v>
      </c>
      <c r="F70" s="9">
        <v>-860</v>
      </c>
      <c r="G70" s="9">
        <v>0</v>
      </c>
      <c r="H70" s="9">
        <v>349</v>
      </c>
      <c r="I70" s="9">
        <v>318</v>
      </c>
      <c r="J70" s="9">
        <v>0</v>
      </c>
      <c r="K70" s="9">
        <v>0</v>
      </c>
      <c r="L70" s="9">
        <v>83</v>
      </c>
      <c r="M70" s="9">
        <v>432</v>
      </c>
      <c r="N70" s="9">
        <v>0</v>
      </c>
      <c r="O70" s="9">
        <v>432</v>
      </c>
    </row>
    <row r="71" spans="1:15" s="3" customFormat="1" ht="12" customHeight="1">
      <c r="A71" s="3" t="s">
        <v>260</v>
      </c>
      <c r="B71" s="9">
        <v>1031</v>
      </c>
      <c r="C71" s="9">
        <v>1031</v>
      </c>
      <c r="D71" s="9">
        <v>233</v>
      </c>
      <c r="E71" s="9">
        <v>-1470</v>
      </c>
      <c r="F71" s="9">
        <v>-433</v>
      </c>
      <c r="G71" s="9">
        <v>0</v>
      </c>
      <c r="H71" s="9">
        <v>-639</v>
      </c>
      <c r="I71" s="9">
        <v>697</v>
      </c>
      <c r="J71" s="9">
        <v>0</v>
      </c>
      <c r="K71" s="9">
        <v>0</v>
      </c>
      <c r="L71" s="9">
        <v>0</v>
      </c>
      <c r="M71" s="9">
        <v>-175</v>
      </c>
      <c r="N71" s="9">
        <v>575</v>
      </c>
      <c r="O71" s="9">
        <v>400</v>
      </c>
    </row>
    <row r="72" spans="1:15" s="3" customFormat="1" ht="12" customHeight="1">
      <c r="A72" s="3" t="s">
        <v>186</v>
      </c>
      <c r="B72" s="9">
        <v>575</v>
      </c>
      <c r="C72" s="9">
        <v>472</v>
      </c>
      <c r="D72" s="9">
        <v>347</v>
      </c>
      <c r="E72" s="9">
        <v>-1535</v>
      </c>
      <c r="F72" s="9">
        <v>-2361</v>
      </c>
      <c r="G72" s="9">
        <v>2902</v>
      </c>
      <c r="H72" s="9">
        <v>-175</v>
      </c>
      <c r="I72" s="9">
        <v>1185</v>
      </c>
      <c r="J72" s="9">
        <v>-337</v>
      </c>
      <c r="K72" s="9">
        <v>0</v>
      </c>
      <c r="L72" s="9">
        <v>0</v>
      </c>
      <c r="M72" s="9">
        <v>326</v>
      </c>
      <c r="N72" s="9">
        <v>-166</v>
      </c>
      <c r="O72" s="9">
        <v>160</v>
      </c>
    </row>
    <row r="73" spans="1:15" s="3" customFormat="1" ht="12" customHeight="1">
      <c r="A73" s="3" t="s">
        <v>247</v>
      </c>
      <c r="B73" s="9">
        <v>556</v>
      </c>
      <c r="C73" s="9">
        <v>556</v>
      </c>
      <c r="D73" s="9">
        <v>1099</v>
      </c>
      <c r="E73" s="9">
        <v>28299</v>
      </c>
      <c r="F73" s="9">
        <v>-96</v>
      </c>
      <c r="G73" s="9">
        <v>0</v>
      </c>
      <c r="H73" s="9">
        <v>29858</v>
      </c>
      <c r="I73" s="9">
        <v>22001</v>
      </c>
      <c r="J73" s="9">
        <v>-108</v>
      </c>
      <c r="K73" s="9">
        <v>4</v>
      </c>
      <c r="L73" s="9">
        <v>0</v>
      </c>
      <c r="M73" s="9">
        <v>50656</v>
      </c>
      <c r="N73" s="9">
        <v>-14272</v>
      </c>
      <c r="O73" s="9">
        <v>36384</v>
      </c>
    </row>
    <row r="74" spans="1:15" s="3" customFormat="1" ht="12" customHeight="1">
      <c r="A74" s="3" t="s">
        <v>261</v>
      </c>
      <c r="B74" s="9">
        <v>274</v>
      </c>
      <c r="C74" s="9">
        <v>368</v>
      </c>
      <c r="D74" s="9">
        <v>25765</v>
      </c>
      <c r="E74" s="9">
        <v>29398</v>
      </c>
      <c r="F74" s="9">
        <v>0</v>
      </c>
      <c r="G74" s="9">
        <v>581</v>
      </c>
      <c r="H74" s="9">
        <v>56112</v>
      </c>
      <c r="I74" s="9">
        <v>20613</v>
      </c>
      <c r="J74" s="9">
        <v>-718</v>
      </c>
      <c r="K74" s="9">
        <v>5870</v>
      </c>
      <c r="L74" s="9">
        <v>-112</v>
      </c>
      <c r="M74" s="9">
        <v>56000</v>
      </c>
      <c r="N74" s="9">
        <v>-16119</v>
      </c>
      <c r="O74" s="9">
        <v>39881</v>
      </c>
    </row>
    <row r="75" spans="1:15" s="3" customFormat="1" ht="12" customHeight="1">
      <c r="A75" s="3" t="s">
        <v>262</v>
      </c>
      <c r="B75" s="9">
        <v>260</v>
      </c>
      <c r="C75" s="9">
        <v>260</v>
      </c>
      <c r="D75" s="9">
        <v>6</v>
      </c>
      <c r="E75" s="9">
        <v>-172</v>
      </c>
      <c r="F75" s="9">
        <v>-126</v>
      </c>
      <c r="G75" s="9">
        <v>44</v>
      </c>
      <c r="H75" s="9">
        <v>13</v>
      </c>
      <c r="I75" s="9">
        <v>1314</v>
      </c>
      <c r="J75" s="9">
        <v>0</v>
      </c>
      <c r="K75" s="9">
        <v>-16</v>
      </c>
      <c r="L75" s="9">
        <v>0</v>
      </c>
      <c r="M75" s="9">
        <v>1304</v>
      </c>
      <c r="N75" s="9">
        <v>10215</v>
      </c>
      <c r="O75" s="9">
        <v>11519</v>
      </c>
    </row>
    <row r="76" spans="1:15" s="3" customFormat="1" ht="12" customHeight="1">
      <c r="A76" s="3" t="s">
        <v>263</v>
      </c>
      <c r="B76" s="9">
        <v>170</v>
      </c>
      <c r="C76" s="9">
        <v>170</v>
      </c>
      <c r="D76" s="9">
        <v>0</v>
      </c>
      <c r="E76" s="9">
        <v>0</v>
      </c>
      <c r="F76" s="9">
        <v>-172</v>
      </c>
      <c r="G76" s="9">
        <v>0</v>
      </c>
      <c r="H76" s="9">
        <v>-2</v>
      </c>
      <c r="I76" s="9">
        <v>1730</v>
      </c>
      <c r="J76" s="9">
        <v>0</v>
      </c>
      <c r="K76" s="9">
        <v>0</v>
      </c>
      <c r="L76" s="9">
        <v>0</v>
      </c>
      <c r="M76" s="9">
        <v>1728</v>
      </c>
      <c r="N76" s="9">
        <v>-483</v>
      </c>
      <c r="O76" s="9">
        <v>1245</v>
      </c>
    </row>
    <row r="77" spans="1:15" s="3" customFormat="1" ht="12" customHeight="1">
      <c r="A77" s="3" t="s">
        <v>190</v>
      </c>
      <c r="B77" s="9">
        <v>54</v>
      </c>
      <c r="C77" s="9">
        <v>40</v>
      </c>
      <c r="D77" s="9">
        <v>174</v>
      </c>
      <c r="E77" s="9">
        <v>0</v>
      </c>
      <c r="F77" s="9">
        <v>-4332</v>
      </c>
      <c r="G77" s="9">
        <v>11</v>
      </c>
      <c r="H77" s="9">
        <v>-4107</v>
      </c>
      <c r="I77" s="9">
        <v>2048</v>
      </c>
      <c r="J77" s="9">
        <v>-394</v>
      </c>
      <c r="K77" s="9">
        <v>-2612</v>
      </c>
      <c r="L77" s="9">
        <v>0</v>
      </c>
      <c r="M77" s="9">
        <v>-5239</v>
      </c>
      <c r="N77" s="9">
        <v>5239</v>
      </c>
      <c r="O77" s="9">
        <v>0</v>
      </c>
    </row>
    <row r="78" spans="1:15" s="3" customFormat="1" ht="12" customHeight="1">
      <c r="A78" s="3" t="s">
        <v>188</v>
      </c>
      <c r="B78" s="9">
        <v>32</v>
      </c>
      <c r="C78" s="9">
        <v>-467</v>
      </c>
      <c r="D78" s="9">
        <v>140</v>
      </c>
      <c r="E78" s="9">
        <v>-36</v>
      </c>
      <c r="F78" s="9">
        <v>-12694</v>
      </c>
      <c r="G78" s="9">
        <v>0</v>
      </c>
      <c r="H78" s="9">
        <v>-13057</v>
      </c>
      <c r="I78" s="9">
        <v>1337</v>
      </c>
      <c r="J78" s="9">
        <v>-312</v>
      </c>
      <c r="K78" s="9">
        <v>1</v>
      </c>
      <c r="L78" s="9">
        <v>0</v>
      </c>
      <c r="M78" s="9">
        <v>-12171</v>
      </c>
      <c r="N78" s="9">
        <v>0</v>
      </c>
      <c r="O78" s="9">
        <v>-12171</v>
      </c>
    </row>
    <row r="79" spans="1:15" s="3" customFormat="1" ht="12" customHeight="1">
      <c r="A79" s="3" t="s">
        <v>266</v>
      </c>
      <c r="B79" s="9">
        <v>0</v>
      </c>
      <c r="C79" s="9">
        <v>0</v>
      </c>
      <c r="D79" s="9">
        <v>160</v>
      </c>
      <c r="E79" s="9">
        <v>754</v>
      </c>
      <c r="F79" s="9">
        <v>-23</v>
      </c>
      <c r="G79" s="9">
        <v>0</v>
      </c>
      <c r="H79" s="9">
        <v>891</v>
      </c>
      <c r="I79" s="9">
        <v>812</v>
      </c>
      <c r="J79" s="9">
        <v>0</v>
      </c>
      <c r="K79" s="9">
        <v>0</v>
      </c>
      <c r="L79" s="9">
        <v>0</v>
      </c>
      <c r="M79" s="9">
        <v>1543</v>
      </c>
      <c r="N79" s="9">
        <v>-1543</v>
      </c>
      <c r="O79" s="9">
        <v>0</v>
      </c>
    </row>
    <row r="80" spans="1:15" s="3" customFormat="1" ht="12" customHeight="1">
      <c r="A80" s="3" t="s">
        <v>268</v>
      </c>
      <c r="B80" s="9">
        <v>0</v>
      </c>
      <c r="C80" s="9">
        <v>0</v>
      </c>
      <c r="D80" s="9">
        <v>3144</v>
      </c>
      <c r="E80" s="9">
        <v>0</v>
      </c>
      <c r="F80" s="9">
        <v>-192</v>
      </c>
      <c r="G80" s="9">
        <v>0</v>
      </c>
      <c r="H80" s="9">
        <v>2952</v>
      </c>
      <c r="I80" s="9">
        <v>922</v>
      </c>
      <c r="J80" s="9">
        <v>0</v>
      </c>
      <c r="K80" s="9">
        <v>0</v>
      </c>
      <c r="L80" s="9">
        <v>0</v>
      </c>
      <c r="M80" s="9">
        <v>730</v>
      </c>
      <c r="N80" s="9">
        <v>-204</v>
      </c>
      <c r="O80" s="9">
        <v>526</v>
      </c>
    </row>
    <row r="81" spans="1:15" s="3" customFormat="1" ht="12" customHeight="1">
      <c r="A81" s="3" t="s">
        <v>265</v>
      </c>
      <c r="B81" s="9">
        <v>0</v>
      </c>
      <c r="C81" s="9">
        <v>0</v>
      </c>
      <c r="D81" s="9">
        <v>69</v>
      </c>
      <c r="E81" s="9">
        <v>-774</v>
      </c>
      <c r="F81" s="9">
        <v>0</v>
      </c>
      <c r="G81" s="9">
        <v>0</v>
      </c>
      <c r="H81" s="9">
        <v>-705</v>
      </c>
      <c r="I81" s="9">
        <v>28391</v>
      </c>
      <c r="J81" s="9">
        <v>-37739</v>
      </c>
      <c r="K81" s="9">
        <v>16650</v>
      </c>
      <c r="L81" s="9">
        <v>-17924</v>
      </c>
      <c r="M81" s="9">
        <v>-11396</v>
      </c>
      <c r="N81" s="9">
        <v>18687</v>
      </c>
      <c r="O81" s="9">
        <v>7291</v>
      </c>
    </row>
    <row r="82" spans="1:15" s="3" customFormat="1" ht="12" customHeight="1">
      <c r="A82" s="3" t="s">
        <v>144</v>
      </c>
      <c r="B82" s="9">
        <v>0</v>
      </c>
      <c r="C82" s="9">
        <v>0</v>
      </c>
      <c r="D82" s="9">
        <v>0</v>
      </c>
      <c r="E82" s="9">
        <v>0</v>
      </c>
      <c r="F82" s="9">
        <v>-1363</v>
      </c>
      <c r="G82" s="9">
        <v>0</v>
      </c>
      <c r="H82" s="9">
        <v>-1363</v>
      </c>
      <c r="I82" s="9">
        <v>16</v>
      </c>
      <c r="J82" s="9">
        <v>0</v>
      </c>
      <c r="K82" s="9">
        <v>-27</v>
      </c>
      <c r="L82" s="9">
        <v>0</v>
      </c>
      <c r="M82" s="9">
        <v>-1374</v>
      </c>
      <c r="N82" s="9">
        <v>0</v>
      </c>
      <c r="O82" s="9">
        <v>-1374</v>
      </c>
    </row>
    <row r="83" spans="1:15" s="3" customFormat="1" ht="12" customHeight="1">
      <c r="A83" s="3" t="s">
        <v>179</v>
      </c>
      <c r="B83" s="9">
        <v>-2</v>
      </c>
      <c r="C83" s="9">
        <v>-174</v>
      </c>
      <c r="D83" s="9">
        <v>3812</v>
      </c>
      <c r="E83" s="9">
        <v>-350</v>
      </c>
      <c r="F83" s="9">
        <v>-1621</v>
      </c>
      <c r="G83" s="9">
        <v>-390</v>
      </c>
      <c r="H83" s="9">
        <v>1277</v>
      </c>
      <c r="I83" s="9">
        <v>24516</v>
      </c>
      <c r="J83" s="9">
        <v>-1559</v>
      </c>
      <c r="K83" s="9">
        <v>14500</v>
      </c>
      <c r="L83" s="9">
        <v>0</v>
      </c>
      <c r="M83" s="9">
        <v>34922</v>
      </c>
      <c r="N83" s="9">
        <v>-9142</v>
      </c>
      <c r="O83" s="9">
        <v>25780</v>
      </c>
    </row>
    <row r="84" spans="1:15" s="3" customFormat="1" ht="12" customHeight="1">
      <c r="A84" s="3" t="s">
        <v>264</v>
      </c>
      <c r="B84" s="9">
        <v>-489</v>
      </c>
      <c r="C84" s="9">
        <v>-847</v>
      </c>
      <c r="D84" s="9">
        <v>11628</v>
      </c>
      <c r="E84" s="9">
        <v>-10567</v>
      </c>
      <c r="F84" s="9">
        <v>0</v>
      </c>
      <c r="G84" s="9">
        <v>-123</v>
      </c>
      <c r="H84" s="9">
        <v>91</v>
      </c>
      <c r="I84" s="9">
        <v>12194</v>
      </c>
      <c r="J84" s="9">
        <v>-921</v>
      </c>
      <c r="K84" s="9">
        <v>355</v>
      </c>
      <c r="L84" s="9">
        <v>-91</v>
      </c>
      <c r="M84" s="9">
        <v>0</v>
      </c>
      <c r="N84" s="9">
        <v>0</v>
      </c>
      <c r="O84" s="9">
        <v>0</v>
      </c>
    </row>
    <row r="85" spans="1:15" s="3" customFormat="1" ht="12" customHeight="1">
      <c r="A85" s="3" t="s">
        <v>161</v>
      </c>
      <c r="B85" s="9">
        <v>-600</v>
      </c>
      <c r="C85" s="9">
        <v>-856</v>
      </c>
      <c r="D85" s="9">
        <v>30988</v>
      </c>
      <c r="E85" s="9">
        <v>-111810</v>
      </c>
      <c r="F85" s="9">
        <v>-33832</v>
      </c>
      <c r="G85" s="9">
        <v>0</v>
      </c>
      <c r="H85" s="9">
        <v>-115510</v>
      </c>
      <c r="I85" s="9">
        <v>120873</v>
      </c>
      <c r="J85" s="9">
        <v>-14295</v>
      </c>
      <c r="K85" s="9">
        <v>-79617</v>
      </c>
      <c r="L85" s="9">
        <v>0</v>
      </c>
      <c r="M85" s="9">
        <v>-119537</v>
      </c>
      <c r="N85" s="9">
        <v>0</v>
      </c>
      <c r="O85" s="9">
        <v>-119537</v>
      </c>
    </row>
    <row r="86" spans="1:15" s="3" customFormat="1" ht="12" customHeight="1">
      <c r="A86" s="3" t="s">
        <v>267</v>
      </c>
      <c r="B86" s="9">
        <v>-35229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36366</v>
      </c>
      <c r="J86" s="9">
        <v>-23860</v>
      </c>
      <c r="K86" s="9">
        <v>0</v>
      </c>
      <c r="L86" s="9">
        <v>39811</v>
      </c>
      <c r="M86" s="9">
        <v>52317</v>
      </c>
      <c r="N86" s="9">
        <v>-24284</v>
      </c>
      <c r="O86" s="9">
        <v>28033</v>
      </c>
    </row>
    <row r="87" spans="1:15" s="3" customFormat="1" ht="12" customHeight="1">
      <c r="A87" s="3" t="s">
        <v>145</v>
      </c>
      <c r="B87" s="9">
        <v>-447145</v>
      </c>
      <c r="C87" s="9">
        <v>-447145</v>
      </c>
      <c r="D87" s="9">
        <v>793978</v>
      </c>
      <c r="E87" s="9">
        <v>-3719417</v>
      </c>
      <c r="F87" s="9">
        <v>-51975</v>
      </c>
      <c r="G87" s="9">
        <v>-61647</v>
      </c>
      <c r="H87" s="9">
        <v>-3486206</v>
      </c>
      <c r="I87" s="9">
        <v>4771609</v>
      </c>
      <c r="J87" s="9">
        <v>-126964</v>
      </c>
      <c r="K87" s="9">
        <v>-4448379</v>
      </c>
      <c r="L87" s="9">
        <v>0</v>
      </c>
      <c r="M87" s="9">
        <v>-4083918</v>
      </c>
      <c r="N87" s="9">
        <v>738175</v>
      </c>
      <c r="O87" s="9">
        <v>-3345743</v>
      </c>
    </row>
    <row r="88" spans="1:5" s="3" customFormat="1" ht="12.75">
      <c r="A88" s="2"/>
      <c r="B88" s="9"/>
      <c r="C88" s="9"/>
      <c r="D88" s="9"/>
      <c r="E88" s="9"/>
    </row>
    <row r="89" spans="1:15" ht="12.75">
      <c r="A89" s="3" t="s">
        <v>139</v>
      </c>
      <c r="B89" s="9">
        <f aca="true" t="shared" si="0" ref="B89:M89">SUM(B5:B88)</f>
        <v>54687097</v>
      </c>
      <c r="C89" s="9">
        <f t="shared" si="0"/>
        <v>46212526</v>
      </c>
      <c r="D89" s="9">
        <f t="shared" si="0"/>
        <v>8399255</v>
      </c>
      <c r="E89" s="9">
        <f t="shared" si="0"/>
        <v>-51608021</v>
      </c>
      <c r="F89" s="9">
        <f t="shared" si="0"/>
        <v>-10044889</v>
      </c>
      <c r="G89" s="9">
        <f t="shared" si="0"/>
        <v>1415577</v>
      </c>
      <c r="H89" s="9">
        <f t="shared" si="0"/>
        <v>-5625551</v>
      </c>
      <c r="I89" s="9">
        <f t="shared" si="0"/>
        <v>34623546</v>
      </c>
      <c r="J89" s="9">
        <f t="shared" si="0"/>
        <v>-5100698</v>
      </c>
      <c r="K89" s="9">
        <f t="shared" si="0"/>
        <v>-19281847</v>
      </c>
      <c r="L89" s="9">
        <f t="shared" si="0"/>
        <v>-748152</v>
      </c>
      <c r="M89" s="9">
        <f t="shared" si="0"/>
        <v>-4531958</v>
      </c>
      <c r="N89" s="9">
        <f>SUM(N5:N88)</f>
        <v>-8551943</v>
      </c>
      <c r="O89" s="9">
        <f>SUM(O5:O88)</f>
        <v>-13083901</v>
      </c>
    </row>
    <row r="90" spans="1:15" ht="12.75">
      <c r="A90" s="1" t="s">
        <v>140</v>
      </c>
      <c r="B90" s="10">
        <v>43976474</v>
      </c>
      <c r="C90" s="10">
        <v>38986963</v>
      </c>
      <c r="D90" s="10">
        <v>7018697</v>
      </c>
      <c r="E90" s="10">
        <v>-50523534</v>
      </c>
      <c r="F90" s="10">
        <v>-9086281</v>
      </c>
      <c r="G90" s="10">
        <v>-342554</v>
      </c>
      <c r="H90" s="10">
        <v>-13940864</v>
      </c>
      <c r="I90" s="10">
        <v>37154113</v>
      </c>
      <c r="J90" s="10">
        <v>-5265864</v>
      </c>
      <c r="K90" s="10">
        <v>7079536</v>
      </c>
      <c r="L90" s="10">
        <v>-354161</v>
      </c>
      <c r="M90" s="10">
        <v>17654063</v>
      </c>
      <c r="N90" s="10">
        <v>-8843834</v>
      </c>
      <c r="O90" s="10">
        <v>8810229</v>
      </c>
    </row>
    <row r="92" spans="1:15" ht="12.75">
      <c r="A92" s="1" t="s">
        <v>136</v>
      </c>
      <c r="B92" s="7">
        <f>B89/($C89/100)</f>
        <v>118.33825530333486</v>
      </c>
      <c r="C92" s="7">
        <f aca="true" t="shared" si="1" ref="C92:O92">C89/($C89/100)</f>
        <v>100</v>
      </c>
      <c r="D92" s="7">
        <f t="shared" si="1"/>
        <v>18.175277845664613</v>
      </c>
      <c r="E92" s="7">
        <f t="shared" si="1"/>
        <v>-111.67539510824403</v>
      </c>
      <c r="F92" s="7">
        <f t="shared" si="1"/>
        <v>-21.736290719100705</v>
      </c>
      <c r="G92" s="7">
        <f t="shared" si="1"/>
        <v>3.0631889717519445</v>
      </c>
      <c r="H92" s="7">
        <f t="shared" si="1"/>
        <v>-12.173216846012702</v>
      </c>
      <c r="I92" s="7">
        <f t="shared" si="1"/>
        <v>74.922426876211</v>
      </c>
      <c r="J92" s="7">
        <f t="shared" si="1"/>
        <v>-11.037479318918857</v>
      </c>
      <c r="K92" s="7">
        <f t="shared" si="1"/>
        <v>-41.724287047195816</v>
      </c>
      <c r="L92" s="7">
        <f t="shared" si="1"/>
        <v>-1.6189376880199104</v>
      </c>
      <c r="M92" s="7">
        <f t="shared" si="1"/>
        <v>-9.806774033516367</v>
      </c>
      <c r="N92" s="7">
        <f t="shared" si="1"/>
        <v>-18.505681771215016</v>
      </c>
      <c r="O92" s="7">
        <f t="shared" si="1"/>
        <v>-28.312455804731382</v>
      </c>
    </row>
    <row r="93" spans="1:15" ht="12.75">
      <c r="A93" s="1" t="s">
        <v>137</v>
      </c>
      <c r="B93" s="7">
        <f>B90/($C90/100)</f>
        <v>112.79789605566353</v>
      </c>
      <c r="C93" s="7">
        <f aca="true" t="shared" si="2" ref="C93:O93">C90/($C90/100)</f>
        <v>100</v>
      </c>
      <c r="D93" s="7">
        <f t="shared" si="2"/>
        <v>18.002676946137097</v>
      </c>
      <c r="E93" s="7">
        <f t="shared" si="2"/>
        <v>-129.59084296973836</v>
      </c>
      <c r="F93" s="7">
        <f t="shared" si="2"/>
        <v>-23.305947170083495</v>
      </c>
      <c r="G93" s="7">
        <f t="shared" si="2"/>
        <v>-0.8786373024233768</v>
      </c>
      <c r="H93" s="7">
        <f t="shared" si="2"/>
        <v>-35.75775830500057</v>
      </c>
      <c r="I93" s="7">
        <f t="shared" si="2"/>
        <v>95.29881309298187</v>
      </c>
      <c r="J93" s="7">
        <f t="shared" si="2"/>
        <v>-13.506730442173708</v>
      </c>
      <c r="K93" s="7">
        <f t="shared" si="2"/>
        <v>18.158726546615082</v>
      </c>
      <c r="L93" s="7">
        <f t="shared" si="2"/>
        <v>-0.9084087929598414</v>
      </c>
      <c r="M93" s="7">
        <f t="shared" si="2"/>
        <v>45.28196515332574</v>
      </c>
      <c r="N93" s="7">
        <f t="shared" si="2"/>
        <v>-22.684080316797182</v>
      </c>
      <c r="O93" s="7">
        <f t="shared" si="2"/>
        <v>22.59788483652856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4"/>
  <dimension ref="A1:O44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24" t="s">
        <v>319</v>
      </c>
      <c r="B1" s="25"/>
      <c r="C1" s="25"/>
      <c r="D1" s="25"/>
      <c r="E1" s="25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9" t="s">
        <v>24</v>
      </c>
      <c r="B2" s="30"/>
      <c r="C2" s="30"/>
      <c r="D2" s="30"/>
      <c r="E2" s="30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193</v>
      </c>
      <c r="B5" s="9">
        <v>791804</v>
      </c>
      <c r="C5" s="9">
        <v>771330</v>
      </c>
      <c r="D5" s="9">
        <v>33942</v>
      </c>
      <c r="E5" s="9">
        <v>-750725</v>
      </c>
      <c r="F5" s="9">
        <v>-199883</v>
      </c>
      <c r="G5" s="9">
        <v>0</v>
      </c>
      <c r="H5" s="9">
        <v>-145336</v>
      </c>
      <c r="I5" s="9">
        <v>149258</v>
      </c>
      <c r="J5" s="9">
        <v>-1249</v>
      </c>
      <c r="K5" s="9">
        <v>-112481</v>
      </c>
      <c r="L5" s="9">
        <v>-17747</v>
      </c>
      <c r="M5" s="9">
        <v>-161497</v>
      </c>
      <c r="N5" s="9">
        <v>103418</v>
      </c>
      <c r="O5" s="9">
        <v>-58079</v>
      </c>
    </row>
    <row r="6" spans="1:15" s="3" customFormat="1" ht="12" customHeight="1">
      <c r="A6" s="3" t="s">
        <v>194</v>
      </c>
      <c r="B6" s="9">
        <v>628373</v>
      </c>
      <c r="C6" s="9">
        <v>570595</v>
      </c>
      <c r="D6" s="9">
        <v>63177</v>
      </c>
      <c r="E6" s="9">
        <v>-534155</v>
      </c>
      <c r="F6" s="9">
        <v>-108259</v>
      </c>
      <c r="G6" s="9">
        <v>1746</v>
      </c>
      <c r="H6" s="9">
        <v>-6896</v>
      </c>
      <c r="I6" s="9">
        <v>144204</v>
      </c>
      <c r="J6" s="9">
        <v>-5836</v>
      </c>
      <c r="K6" s="9">
        <v>-75190</v>
      </c>
      <c r="L6" s="9">
        <v>-26468</v>
      </c>
      <c r="M6" s="9">
        <v>-33363</v>
      </c>
      <c r="N6" s="9">
        <v>35278</v>
      </c>
      <c r="O6" s="9">
        <v>1915</v>
      </c>
    </row>
    <row r="7" spans="1:15" s="3" customFormat="1" ht="12" customHeight="1">
      <c r="A7" s="3" t="s">
        <v>196</v>
      </c>
      <c r="B7" s="9">
        <v>512317</v>
      </c>
      <c r="C7" s="9">
        <v>437561</v>
      </c>
      <c r="D7" s="9">
        <v>16122</v>
      </c>
      <c r="E7" s="9">
        <v>-359545</v>
      </c>
      <c r="F7" s="9">
        <v>-92716</v>
      </c>
      <c r="G7" s="9">
        <v>-17689</v>
      </c>
      <c r="H7" s="9">
        <v>-16267</v>
      </c>
      <c r="I7" s="9">
        <v>246179</v>
      </c>
      <c r="J7" s="9">
        <v>-8485</v>
      </c>
      <c r="K7" s="9">
        <v>-275307</v>
      </c>
      <c r="L7" s="9">
        <v>-14779</v>
      </c>
      <c r="M7" s="9">
        <v>-84781</v>
      </c>
      <c r="N7" s="9">
        <v>-79956</v>
      </c>
      <c r="O7" s="9">
        <v>-164737</v>
      </c>
    </row>
    <row r="8" spans="1:15" s="3" customFormat="1" ht="12" customHeight="1">
      <c r="A8" s="3" t="s">
        <v>198</v>
      </c>
      <c r="B8" s="9">
        <v>490366</v>
      </c>
      <c r="C8" s="9">
        <v>420868</v>
      </c>
      <c r="D8" s="9">
        <v>57468</v>
      </c>
      <c r="E8" s="9">
        <v>-381230</v>
      </c>
      <c r="F8" s="9">
        <v>-108188</v>
      </c>
      <c r="G8" s="9">
        <v>-81871</v>
      </c>
      <c r="H8" s="9">
        <v>-92953</v>
      </c>
      <c r="I8" s="9">
        <v>325354</v>
      </c>
      <c r="J8" s="9">
        <v>-8428</v>
      </c>
      <c r="K8" s="9">
        <v>-259458</v>
      </c>
      <c r="L8" s="9">
        <v>-21386</v>
      </c>
      <c r="M8" s="9">
        <v>-114339</v>
      </c>
      <c r="N8" s="9">
        <v>24671</v>
      </c>
      <c r="O8" s="9">
        <v>-89668</v>
      </c>
    </row>
    <row r="9" spans="1:15" s="3" customFormat="1" ht="12" customHeight="1">
      <c r="A9" s="3" t="s">
        <v>200</v>
      </c>
      <c r="B9" s="9">
        <v>485607</v>
      </c>
      <c r="C9" s="9">
        <v>409008</v>
      </c>
      <c r="D9" s="9">
        <v>13379</v>
      </c>
      <c r="E9" s="9">
        <v>-329274</v>
      </c>
      <c r="F9" s="9">
        <v>-110169</v>
      </c>
      <c r="G9" s="9">
        <v>11179</v>
      </c>
      <c r="H9" s="9">
        <v>-5877</v>
      </c>
      <c r="I9" s="9">
        <v>178377</v>
      </c>
      <c r="J9" s="9">
        <v>-3661</v>
      </c>
      <c r="K9" s="9">
        <v>-180732</v>
      </c>
      <c r="L9" s="9">
        <v>-19763</v>
      </c>
      <c r="M9" s="9">
        <v>-45035</v>
      </c>
      <c r="N9" s="9">
        <v>-65187</v>
      </c>
      <c r="O9" s="9">
        <v>-110222</v>
      </c>
    </row>
    <row r="10" spans="1:15" s="3" customFormat="1" ht="12" customHeight="1">
      <c r="A10" s="3" t="s">
        <v>199</v>
      </c>
      <c r="B10" s="9">
        <v>470803</v>
      </c>
      <c r="C10" s="9">
        <v>421445</v>
      </c>
      <c r="D10" s="9">
        <v>23500</v>
      </c>
      <c r="E10" s="9">
        <v>-352726</v>
      </c>
      <c r="F10" s="9">
        <v>-97303</v>
      </c>
      <c r="G10" s="9">
        <v>-39109</v>
      </c>
      <c r="H10" s="9">
        <v>-44193</v>
      </c>
      <c r="I10" s="9">
        <v>456179</v>
      </c>
      <c r="J10" s="9">
        <v>-60518</v>
      </c>
      <c r="K10" s="9">
        <v>-512868</v>
      </c>
      <c r="L10" s="9">
        <v>-5390</v>
      </c>
      <c r="M10" s="9">
        <v>-190290</v>
      </c>
      <c r="N10" s="9">
        <v>54237</v>
      </c>
      <c r="O10" s="9">
        <v>-136053</v>
      </c>
    </row>
    <row r="11" spans="1:15" s="3" customFormat="1" ht="12" customHeight="1">
      <c r="A11" s="3" t="s">
        <v>195</v>
      </c>
      <c r="B11" s="9">
        <v>349870</v>
      </c>
      <c r="C11" s="9">
        <v>334633</v>
      </c>
      <c r="D11" s="9">
        <v>41780</v>
      </c>
      <c r="E11" s="9">
        <v>-280128</v>
      </c>
      <c r="F11" s="9">
        <v>-61931</v>
      </c>
      <c r="G11" s="9">
        <v>4138</v>
      </c>
      <c r="H11" s="9">
        <v>38492</v>
      </c>
      <c r="I11" s="9">
        <v>108572</v>
      </c>
      <c r="J11" s="9">
        <v>-5092</v>
      </c>
      <c r="K11" s="9">
        <v>-163902</v>
      </c>
      <c r="L11" s="9">
        <v>-14185</v>
      </c>
      <c r="M11" s="9">
        <v>-77895</v>
      </c>
      <c r="N11" s="9">
        <v>60165</v>
      </c>
      <c r="O11" s="9">
        <v>-17730</v>
      </c>
    </row>
    <row r="12" spans="1:15" s="3" customFormat="1" ht="12" customHeight="1">
      <c r="A12" s="3" t="s">
        <v>197</v>
      </c>
      <c r="B12" s="9">
        <v>331979</v>
      </c>
      <c r="C12" s="9">
        <v>318011</v>
      </c>
      <c r="D12" s="9">
        <v>57576</v>
      </c>
      <c r="E12" s="9">
        <v>-287002</v>
      </c>
      <c r="F12" s="9">
        <v>-72927</v>
      </c>
      <c r="G12" s="9">
        <v>-16355</v>
      </c>
      <c r="H12" s="9">
        <v>-697</v>
      </c>
      <c r="I12" s="9">
        <v>86788</v>
      </c>
      <c r="J12" s="9">
        <v>-2556</v>
      </c>
      <c r="K12" s="9">
        <v>-4683</v>
      </c>
      <c r="L12" s="9">
        <v>-8064</v>
      </c>
      <c r="M12" s="9">
        <v>13212</v>
      </c>
      <c r="N12" s="9">
        <v>-11647</v>
      </c>
      <c r="O12" s="9">
        <v>1565</v>
      </c>
    </row>
    <row r="13" spans="1:15" s="3" customFormat="1" ht="12" customHeight="1">
      <c r="A13" s="3" t="s">
        <v>203</v>
      </c>
      <c r="B13" s="9">
        <v>312288</v>
      </c>
      <c r="C13" s="9">
        <v>258642</v>
      </c>
      <c r="D13" s="9">
        <v>11092</v>
      </c>
      <c r="E13" s="9">
        <v>-235869</v>
      </c>
      <c r="F13" s="9">
        <v>-64471</v>
      </c>
      <c r="G13" s="9">
        <v>-27474</v>
      </c>
      <c r="H13" s="9">
        <v>-58080</v>
      </c>
      <c r="I13" s="9">
        <v>122114</v>
      </c>
      <c r="J13" s="9">
        <v>-27798</v>
      </c>
      <c r="K13" s="9">
        <v>-85062</v>
      </c>
      <c r="L13" s="9">
        <v>-10752</v>
      </c>
      <c r="M13" s="9">
        <v>-70670</v>
      </c>
      <c r="N13" s="9">
        <v>17938</v>
      </c>
      <c r="O13" s="9">
        <v>-52732</v>
      </c>
    </row>
    <row r="14" spans="1:15" s="3" customFormat="1" ht="12" customHeight="1">
      <c r="A14" s="3" t="s">
        <v>201</v>
      </c>
      <c r="B14" s="9">
        <v>284352</v>
      </c>
      <c r="C14" s="9">
        <v>241541</v>
      </c>
      <c r="D14" s="9">
        <v>9067</v>
      </c>
      <c r="E14" s="9">
        <v>-190495</v>
      </c>
      <c r="F14" s="9">
        <v>-45090</v>
      </c>
      <c r="G14" s="9">
        <v>-9193</v>
      </c>
      <c r="H14" s="9">
        <v>5830</v>
      </c>
      <c r="I14" s="9">
        <v>110476</v>
      </c>
      <c r="J14" s="9">
        <v>-4938</v>
      </c>
      <c r="K14" s="9">
        <v>-134760</v>
      </c>
      <c r="L14" s="9">
        <v>-9734</v>
      </c>
      <c r="M14" s="9">
        <v>-42193</v>
      </c>
      <c r="N14" s="9">
        <v>42679</v>
      </c>
      <c r="O14" s="9">
        <v>486</v>
      </c>
    </row>
    <row r="15" spans="1:15" s="3" customFormat="1" ht="12" customHeight="1">
      <c r="A15" s="3" t="s">
        <v>202</v>
      </c>
      <c r="B15" s="9">
        <v>267653</v>
      </c>
      <c r="C15" s="9">
        <v>216218</v>
      </c>
      <c r="D15" s="9">
        <v>22942</v>
      </c>
      <c r="E15" s="9">
        <v>-175008</v>
      </c>
      <c r="F15" s="9">
        <v>-53146</v>
      </c>
      <c r="G15" s="9">
        <v>0</v>
      </c>
      <c r="H15" s="9">
        <v>11006</v>
      </c>
      <c r="I15" s="9">
        <v>28091</v>
      </c>
      <c r="J15" s="9">
        <v>-5434</v>
      </c>
      <c r="K15" s="9">
        <v>3622</v>
      </c>
      <c r="L15" s="9">
        <v>-692</v>
      </c>
      <c r="M15" s="9">
        <v>13651</v>
      </c>
      <c r="N15" s="9">
        <v>2716</v>
      </c>
      <c r="O15" s="9">
        <v>16367</v>
      </c>
    </row>
    <row r="16" spans="1:15" s="3" customFormat="1" ht="12" customHeight="1">
      <c r="A16" s="3" t="s">
        <v>207</v>
      </c>
      <c r="B16" s="9">
        <v>267492</v>
      </c>
      <c r="C16" s="9">
        <v>254203</v>
      </c>
      <c r="D16" s="9">
        <v>9312</v>
      </c>
      <c r="E16" s="9">
        <v>-202054</v>
      </c>
      <c r="F16" s="9">
        <v>-63540</v>
      </c>
      <c r="G16" s="9">
        <v>-552</v>
      </c>
      <c r="H16" s="9">
        <v>-2631</v>
      </c>
      <c r="I16" s="9">
        <v>129369</v>
      </c>
      <c r="J16" s="9">
        <v>-7735</v>
      </c>
      <c r="K16" s="9">
        <v>-132904</v>
      </c>
      <c r="L16" s="9">
        <v>-4427</v>
      </c>
      <c r="M16" s="9">
        <v>-27640</v>
      </c>
      <c r="N16" s="9">
        <v>1583</v>
      </c>
      <c r="O16" s="9">
        <v>-26057</v>
      </c>
    </row>
    <row r="17" spans="1:15" s="3" customFormat="1" ht="12" customHeight="1">
      <c r="A17" s="3" t="s">
        <v>204</v>
      </c>
      <c r="B17" s="9">
        <v>256996</v>
      </c>
      <c r="C17" s="9">
        <v>207776</v>
      </c>
      <c r="D17" s="9">
        <v>22654</v>
      </c>
      <c r="E17" s="9">
        <v>-191744</v>
      </c>
      <c r="F17" s="9">
        <v>-48181</v>
      </c>
      <c r="G17" s="9">
        <v>9291</v>
      </c>
      <c r="H17" s="9">
        <v>-204</v>
      </c>
      <c r="I17" s="9">
        <v>94608</v>
      </c>
      <c r="J17" s="9">
        <v>-13828</v>
      </c>
      <c r="K17" s="9">
        <v>-78373</v>
      </c>
      <c r="L17" s="9">
        <v>-3320</v>
      </c>
      <c r="M17" s="9">
        <v>-23771</v>
      </c>
      <c r="N17" s="9">
        <v>-5784</v>
      </c>
      <c r="O17" s="9">
        <v>-29555</v>
      </c>
    </row>
    <row r="18" spans="1:15" s="3" customFormat="1" ht="12" customHeight="1">
      <c r="A18" s="3" t="s">
        <v>206</v>
      </c>
      <c r="B18" s="9">
        <v>215385</v>
      </c>
      <c r="C18" s="9">
        <v>199126</v>
      </c>
      <c r="D18" s="9">
        <v>25866</v>
      </c>
      <c r="E18" s="9">
        <v>-156449</v>
      </c>
      <c r="F18" s="9">
        <v>-50676</v>
      </c>
      <c r="G18" s="9">
        <v>502</v>
      </c>
      <c r="H18" s="9">
        <v>18369</v>
      </c>
      <c r="I18" s="9">
        <v>89415</v>
      </c>
      <c r="J18" s="9">
        <v>-2157</v>
      </c>
      <c r="K18" s="9">
        <v>-61391</v>
      </c>
      <c r="L18" s="9">
        <v>-14842</v>
      </c>
      <c r="M18" s="9">
        <v>3528</v>
      </c>
      <c r="N18" s="9">
        <v>-9055</v>
      </c>
      <c r="O18" s="9">
        <v>-5527</v>
      </c>
    </row>
    <row r="19" spans="1:15" s="3" customFormat="1" ht="12" customHeight="1">
      <c r="A19" s="3" t="s">
        <v>205</v>
      </c>
      <c r="B19" s="9">
        <v>207614</v>
      </c>
      <c r="C19" s="9">
        <v>190234</v>
      </c>
      <c r="D19" s="9">
        <v>8931</v>
      </c>
      <c r="E19" s="9">
        <v>-148553</v>
      </c>
      <c r="F19" s="9">
        <v>-48760</v>
      </c>
      <c r="G19" s="9">
        <v>9508</v>
      </c>
      <c r="H19" s="9">
        <v>11360</v>
      </c>
      <c r="I19" s="9">
        <v>17589</v>
      </c>
      <c r="J19" s="9">
        <v>-310</v>
      </c>
      <c r="K19" s="9">
        <v>4467</v>
      </c>
      <c r="L19" s="9">
        <v>1356</v>
      </c>
      <c r="M19" s="9">
        <v>25531</v>
      </c>
      <c r="N19" s="9">
        <v>-22810</v>
      </c>
      <c r="O19" s="9">
        <v>2721</v>
      </c>
    </row>
    <row r="20" spans="1:15" s="3" customFormat="1" ht="12" customHeight="1">
      <c r="A20" s="3" t="s">
        <v>209</v>
      </c>
      <c r="B20" s="9">
        <v>196798</v>
      </c>
      <c r="C20" s="9">
        <v>160993</v>
      </c>
      <c r="D20" s="9">
        <v>22778</v>
      </c>
      <c r="E20" s="9">
        <v>-146982</v>
      </c>
      <c r="F20" s="9">
        <v>-45706</v>
      </c>
      <c r="G20" s="9">
        <v>0</v>
      </c>
      <c r="H20" s="9">
        <v>-8917</v>
      </c>
      <c r="I20" s="9">
        <v>86985</v>
      </c>
      <c r="J20" s="9">
        <v>-17114</v>
      </c>
      <c r="K20" s="9">
        <v>-36840</v>
      </c>
      <c r="L20" s="9">
        <v>-4764</v>
      </c>
      <c r="M20" s="9">
        <v>-3428</v>
      </c>
      <c r="N20" s="9">
        <v>10106</v>
      </c>
      <c r="O20" s="9">
        <v>6678</v>
      </c>
    </row>
    <row r="21" spans="1:15" s="3" customFormat="1" ht="12" customHeight="1">
      <c r="A21" s="3" t="s">
        <v>211</v>
      </c>
      <c r="B21" s="9">
        <v>189277</v>
      </c>
      <c r="C21" s="9">
        <v>181149</v>
      </c>
      <c r="D21" s="9">
        <v>6862</v>
      </c>
      <c r="E21" s="9">
        <v>-143943</v>
      </c>
      <c r="F21" s="9">
        <v>-54394</v>
      </c>
      <c r="G21" s="9">
        <v>0</v>
      </c>
      <c r="H21" s="9">
        <v>-10326</v>
      </c>
      <c r="I21" s="9">
        <v>15302</v>
      </c>
      <c r="J21" s="9">
        <v>-7413</v>
      </c>
      <c r="K21" s="9">
        <v>90391</v>
      </c>
      <c r="L21" s="9">
        <v>-7312</v>
      </c>
      <c r="M21" s="9">
        <v>73780</v>
      </c>
      <c r="N21" s="9">
        <v>-25312</v>
      </c>
      <c r="O21" s="9">
        <v>48468</v>
      </c>
    </row>
    <row r="22" spans="1:15" s="3" customFormat="1" ht="12" customHeight="1">
      <c r="A22" s="3" t="s">
        <v>208</v>
      </c>
      <c r="B22" s="9">
        <v>172898</v>
      </c>
      <c r="C22" s="9">
        <v>164862</v>
      </c>
      <c r="D22" s="9">
        <v>5614</v>
      </c>
      <c r="E22" s="9">
        <v>-140958</v>
      </c>
      <c r="F22" s="9">
        <v>-42722</v>
      </c>
      <c r="G22" s="9">
        <v>607</v>
      </c>
      <c r="H22" s="9">
        <v>-12597</v>
      </c>
      <c r="I22" s="9">
        <v>28437</v>
      </c>
      <c r="J22" s="9">
        <v>-3105</v>
      </c>
      <c r="K22" s="9">
        <v>-17966</v>
      </c>
      <c r="L22" s="9">
        <v>-6536</v>
      </c>
      <c r="M22" s="9">
        <v>-17381</v>
      </c>
      <c r="N22" s="9">
        <v>14378</v>
      </c>
      <c r="O22" s="9">
        <v>-3003</v>
      </c>
    </row>
    <row r="23" spans="1:15" s="3" customFormat="1" ht="12" customHeight="1">
      <c r="A23" s="3" t="s">
        <v>210</v>
      </c>
      <c r="B23" s="9">
        <v>150295</v>
      </c>
      <c r="C23" s="9">
        <v>136700</v>
      </c>
      <c r="D23" s="9">
        <v>11661</v>
      </c>
      <c r="E23" s="9">
        <v>-113547</v>
      </c>
      <c r="F23" s="9">
        <v>-32499</v>
      </c>
      <c r="G23" s="9">
        <v>0</v>
      </c>
      <c r="H23" s="9">
        <v>2315</v>
      </c>
      <c r="I23" s="9">
        <v>18603</v>
      </c>
      <c r="J23" s="9">
        <v>-4187</v>
      </c>
      <c r="K23" s="9">
        <v>-2755</v>
      </c>
      <c r="L23" s="9">
        <v>-1163</v>
      </c>
      <c r="M23" s="9">
        <v>1152</v>
      </c>
      <c r="N23" s="9">
        <v>-1544</v>
      </c>
      <c r="O23" s="9">
        <v>-392</v>
      </c>
    </row>
    <row r="24" spans="1:15" s="3" customFormat="1" ht="12" customHeight="1">
      <c r="A24" s="3" t="s">
        <v>212</v>
      </c>
      <c r="B24" s="9">
        <v>125483</v>
      </c>
      <c r="C24" s="9">
        <v>115178</v>
      </c>
      <c r="D24" s="9">
        <v>5749</v>
      </c>
      <c r="E24" s="9">
        <v>-95830</v>
      </c>
      <c r="F24" s="9">
        <v>-25068</v>
      </c>
      <c r="G24" s="9">
        <v>0</v>
      </c>
      <c r="H24" s="9">
        <v>29</v>
      </c>
      <c r="I24" s="9">
        <v>21209</v>
      </c>
      <c r="J24" s="9">
        <v>-7326</v>
      </c>
      <c r="K24" s="9">
        <v>-5632</v>
      </c>
      <c r="L24" s="9">
        <v>-2799</v>
      </c>
      <c r="M24" s="9">
        <v>-268</v>
      </c>
      <c r="N24" s="9">
        <v>1817</v>
      </c>
      <c r="O24" s="9">
        <v>1549</v>
      </c>
    </row>
    <row r="25" spans="1:15" s="3" customFormat="1" ht="12" customHeight="1">
      <c r="A25" s="3" t="s">
        <v>216</v>
      </c>
      <c r="B25" s="9">
        <v>111623</v>
      </c>
      <c r="C25" s="9">
        <v>92130</v>
      </c>
      <c r="D25" s="9">
        <v>9478</v>
      </c>
      <c r="E25" s="9">
        <v>-81449</v>
      </c>
      <c r="F25" s="9">
        <v>-18669</v>
      </c>
      <c r="G25" s="9">
        <v>6801</v>
      </c>
      <c r="H25" s="9">
        <v>8291</v>
      </c>
      <c r="I25" s="9">
        <v>36909</v>
      </c>
      <c r="J25" s="9">
        <v>-923</v>
      </c>
      <c r="K25" s="9">
        <v>-27191</v>
      </c>
      <c r="L25" s="9">
        <v>-3090</v>
      </c>
      <c r="M25" s="9">
        <v>4518</v>
      </c>
      <c r="N25" s="9">
        <v>-3484</v>
      </c>
      <c r="O25" s="9">
        <v>1034</v>
      </c>
    </row>
    <row r="26" spans="1:15" s="3" customFormat="1" ht="12" customHeight="1">
      <c r="A26" s="3" t="s">
        <v>213</v>
      </c>
      <c r="B26" s="9">
        <v>102268</v>
      </c>
      <c r="C26" s="9">
        <v>95610</v>
      </c>
      <c r="D26" s="9">
        <v>17794</v>
      </c>
      <c r="E26" s="9">
        <v>-87026</v>
      </c>
      <c r="F26" s="9">
        <v>-26450</v>
      </c>
      <c r="G26" s="9">
        <v>698</v>
      </c>
      <c r="H26" s="9">
        <v>626</v>
      </c>
      <c r="I26" s="9">
        <v>32649</v>
      </c>
      <c r="J26" s="9">
        <v>-529</v>
      </c>
      <c r="K26" s="9">
        <v>-5984</v>
      </c>
      <c r="L26" s="9">
        <v>-2340</v>
      </c>
      <c r="M26" s="9">
        <v>6628</v>
      </c>
      <c r="N26" s="9">
        <v>-2009</v>
      </c>
      <c r="O26" s="9">
        <v>4619</v>
      </c>
    </row>
    <row r="27" spans="1:15" s="3" customFormat="1" ht="12" customHeight="1">
      <c r="A27" s="3" t="s">
        <v>215</v>
      </c>
      <c r="B27" s="9">
        <v>102101</v>
      </c>
      <c r="C27" s="9">
        <v>82354</v>
      </c>
      <c r="D27" s="9">
        <v>12776</v>
      </c>
      <c r="E27" s="9">
        <v>-69483</v>
      </c>
      <c r="F27" s="9">
        <v>-25527</v>
      </c>
      <c r="G27" s="9">
        <v>0</v>
      </c>
      <c r="H27" s="9">
        <v>120</v>
      </c>
      <c r="I27" s="9">
        <v>37759</v>
      </c>
      <c r="J27" s="9">
        <v>-1631</v>
      </c>
      <c r="K27" s="9">
        <v>-19164</v>
      </c>
      <c r="L27" s="9">
        <v>-1615</v>
      </c>
      <c r="M27" s="9">
        <v>2693</v>
      </c>
      <c r="N27" s="9">
        <v>5289</v>
      </c>
      <c r="O27" s="9">
        <v>7982</v>
      </c>
    </row>
    <row r="28" spans="1:15" s="3" customFormat="1" ht="12" customHeight="1">
      <c r="A28" s="3" t="s">
        <v>214</v>
      </c>
      <c r="B28" s="9">
        <v>77954</v>
      </c>
      <c r="C28" s="9">
        <v>64349</v>
      </c>
      <c r="D28" s="9">
        <v>2305</v>
      </c>
      <c r="E28" s="9">
        <v>-47339</v>
      </c>
      <c r="F28" s="9">
        <v>-16152</v>
      </c>
      <c r="G28" s="9">
        <v>43</v>
      </c>
      <c r="H28" s="9">
        <v>3206</v>
      </c>
      <c r="I28" s="9">
        <v>59433</v>
      </c>
      <c r="J28" s="9">
        <v>-3415</v>
      </c>
      <c r="K28" s="9">
        <v>-68253</v>
      </c>
      <c r="L28" s="9">
        <v>212</v>
      </c>
      <c r="M28" s="9">
        <v>-11122</v>
      </c>
      <c r="N28" s="9">
        <v>11584</v>
      </c>
      <c r="O28" s="9">
        <v>462</v>
      </c>
    </row>
    <row r="29" spans="1:15" s="3" customFormat="1" ht="12" customHeight="1">
      <c r="A29" s="3" t="s">
        <v>217</v>
      </c>
      <c r="B29" s="9">
        <v>32993</v>
      </c>
      <c r="C29" s="9">
        <v>29292</v>
      </c>
      <c r="D29" s="9">
        <v>723</v>
      </c>
      <c r="E29" s="9">
        <v>-20037</v>
      </c>
      <c r="F29" s="9">
        <v>-8780</v>
      </c>
      <c r="G29" s="9">
        <v>0</v>
      </c>
      <c r="H29" s="9">
        <v>1198</v>
      </c>
      <c r="I29" s="9">
        <v>4780</v>
      </c>
      <c r="J29" s="9">
        <v>-2468</v>
      </c>
      <c r="K29" s="9">
        <v>-3846</v>
      </c>
      <c r="L29" s="9">
        <v>0</v>
      </c>
      <c r="M29" s="9">
        <v>-1059</v>
      </c>
      <c r="N29" s="9">
        <v>776</v>
      </c>
      <c r="O29" s="9">
        <v>-283</v>
      </c>
    </row>
    <row r="30" spans="1:15" s="3" customFormat="1" ht="12" customHeight="1">
      <c r="A30" s="3" t="s">
        <v>218</v>
      </c>
      <c r="B30" s="9">
        <v>27816</v>
      </c>
      <c r="C30" s="9">
        <v>24171</v>
      </c>
      <c r="D30" s="9">
        <v>687</v>
      </c>
      <c r="E30" s="9">
        <v>-17791</v>
      </c>
      <c r="F30" s="9">
        <v>-6322</v>
      </c>
      <c r="G30" s="9">
        <v>-4542</v>
      </c>
      <c r="H30" s="9">
        <v>-3797</v>
      </c>
      <c r="I30" s="9">
        <v>27453</v>
      </c>
      <c r="J30" s="9">
        <v>-11114</v>
      </c>
      <c r="K30" s="9">
        <v>-22525</v>
      </c>
      <c r="L30" s="9">
        <v>0</v>
      </c>
      <c r="M30" s="9">
        <v>-10670</v>
      </c>
      <c r="N30" s="9">
        <v>-1210</v>
      </c>
      <c r="O30" s="9">
        <v>-11880</v>
      </c>
    </row>
    <row r="31" spans="1:15" s="3" customFormat="1" ht="12" customHeight="1">
      <c r="A31" s="3" t="s">
        <v>220</v>
      </c>
      <c r="B31" s="9">
        <v>16219</v>
      </c>
      <c r="C31" s="9">
        <v>14512</v>
      </c>
      <c r="D31" s="9">
        <v>50</v>
      </c>
      <c r="E31" s="9">
        <v>-14362</v>
      </c>
      <c r="F31" s="9">
        <v>-3168</v>
      </c>
      <c r="G31" s="9">
        <v>0</v>
      </c>
      <c r="H31" s="9">
        <v>-2968</v>
      </c>
      <c r="I31" s="9">
        <v>3290</v>
      </c>
      <c r="J31" s="9">
        <v>-536</v>
      </c>
      <c r="K31" s="9">
        <v>-3123</v>
      </c>
      <c r="L31" s="9">
        <v>165</v>
      </c>
      <c r="M31" s="9">
        <v>-3222</v>
      </c>
      <c r="N31" s="9">
        <v>2170</v>
      </c>
      <c r="O31" s="9">
        <v>-1052</v>
      </c>
    </row>
    <row r="32" spans="1:15" s="3" customFormat="1" ht="12" customHeight="1">
      <c r="A32" s="3" t="s">
        <v>219</v>
      </c>
      <c r="B32" s="9">
        <v>14601</v>
      </c>
      <c r="C32" s="9">
        <v>13267</v>
      </c>
      <c r="D32" s="9">
        <v>390</v>
      </c>
      <c r="E32" s="9">
        <v>-12032</v>
      </c>
      <c r="F32" s="9">
        <v>-3351</v>
      </c>
      <c r="G32" s="9">
        <v>0</v>
      </c>
      <c r="H32" s="9">
        <v>-1726</v>
      </c>
      <c r="I32" s="9">
        <v>1222</v>
      </c>
      <c r="J32" s="9">
        <v>-32</v>
      </c>
      <c r="K32" s="9">
        <v>-5171</v>
      </c>
      <c r="L32" s="9">
        <v>0</v>
      </c>
      <c r="M32" s="9">
        <v>-6097</v>
      </c>
      <c r="N32" s="9">
        <v>1671</v>
      </c>
      <c r="O32" s="9">
        <v>-4426</v>
      </c>
    </row>
    <row r="33" spans="1:15" s="3" customFormat="1" ht="12" customHeight="1">
      <c r="A33" s="3" t="s">
        <v>224</v>
      </c>
      <c r="B33" s="9">
        <v>12714</v>
      </c>
      <c r="C33" s="9">
        <v>11199</v>
      </c>
      <c r="D33" s="9">
        <v>1086</v>
      </c>
      <c r="E33" s="9">
        <v>-7733</v>
      </c>
      <c r="F33" s="9">
        <v>-4143</v>
      </c>
      <c r="G33" s="9">
        <v>-3654</v>
      </c>
      <c r="H33" s="9">
        <v>-3245</v>
      </c>
      <c r="I33" s="9">
        <v>15590</v>
      </c>
      <c r="J33" s="9">
        <v>-7846</v>
      </c>
      <c r="K33" s="9">
        <v>0</v>
      </c>
      <c r="L33" s="9">
        <v>0</v>
      </c>
      <c r="M33" s="9">
        <v>3413</v>
      </c>
      <c r="N33" s="9">
        <v>1102</v>
      </c>
      <c r="O33" s="9">
        <v>4515</v>
      </c>
    </row>
    <row r="34" spans="1:15" s="3" customFormat="1" ht="12" customHeight="1">
      <c r="A34" s="3" t="s">
        <v>222</v>
      </c>
      <c r="B34" s="9">
        <v>10397</v>
      </c>
      <c r="C34" s="9">
        <v>9179</v>
      </c>
      <c r="D34" s="9">
        <v>94</v>
      </c>
      <c r="E34" s="9">
        <v>-8471</v>
      </c>
      <c r="F34" s="9">
        <v>-2101</v>
      </c>
      <c r="G34" s="9">
        <v>0</v>
      </c>
      <c r="H34" s="9">
        <v>-1299</v>
      </c>
      <c r="I34" s="9">
        <v>2456</v>
      </c>
      <c r="J34" s="9">
        <v>-27</v>
      </c>
      <c r="K34" s="9">
        <v>-2239</v>
      </c>
      <c r="L34" s="9">
        <v>203</v>
      </c>
      <c r="M34" s="9">
        <v>-1000</v>
      </c>
      <c r="N34" s="9">
        <v>1196</v>
      </c>
      <c r="O34" s="9">
        <v>196</v>
      </c>
    </row>
    <row r="35" spans="1:15" s="3" customFormat="1" ht="12" customHeight="1">
      <c r="A35" s="3" t="s">
        <v>221</v>
      </c>
      <c r="B35" s="9">
        <v>10264</v>
      </c>
      <c r="C35" s="9">
        <v>9094</v>
      </c>
      <c r="D35" s="9">
        <v>274</v>
      </c>
      <c r="E35" s="9">
        <v>-6892</v>
      </c>
      <c r="F35" s="9">
        <v>-2289</v>
      </c>
      <c r="G35" s="9">
        <v>0</v>
      </c>
      <c r="H35" s="9">
        <v>187</v>
      </c>
      <c r="I35" s="9">
        <v>16</v>
      </c>
      <c r="J35" s="9">
        <v>0</v>
      </c>
      <c r="K35" s="9">
        <v>-385</v>
      </c>
      <c r="L35" s="9">
        <v>161</v>
      </c>
      <c r="M35" s="9">
        <v>-295</v>
      </c>
      <c r="N35" s="9">
        <v>36</v>
      </c>
      <c r="O35" s="9">
        <v>-259</v>
      </c>
    </row>
    <row r="36" spans="1:15" s="3" customFormat="1" ht="12" customHeight="1">
      <c r="A36" s="3" t="s">
        <v>226</v>
      </c>
      <c r="B36" s="9">
        <v>7192</v>
      </c>
      <c r="C36" s="9">
        <v>1747</v>
      </c>
      <c r="D36" s="9">
        <v>46</v>
      </c>
      <c r="E36" s="9">
        <v>-1128</v>
      </c>
      <c r="F36" s="9">
        <v>292</v>
      </c>
      <c r="G36" s="9">
        <v>0</v>
      </c>
      <c r="H36" s="9">
        <v>957</v>
      </c>
      <c r="I36" s="9">
        <v>3447</v>
      </c>
      <c r="J36" s="9">
        <v>-2407</v>
      </c>
      <c r="K36" s="9">
        <v>-2015</v>
      </c>
      <c r="L36" s="9">
        <v>0</v>
      </c>
      <c r="M36" s="9">
        <v>-64</v>
      </c>
      <c r="N36" s="9">
        <v>2112</v>
      </c>
      <c r="O36" s="9">
        <v>2048</v>
      </c>
    </row>
    <row r="37" spans="1:15" s="3" customFormat="1" ht="12" customHeight="1">
      <c r="A37" s="3" t="s">
        <v>223</v>
      </c>
      <c r="B37" s="9">
        <v>6308</v>
      </c>
      <c r="C37" s="9">
        <v>5564</v>
      </c>
      <c r="D37" s="9">
        <v>135</v>
      </c>
      <c r="E37" s="9">
        <v>-1025</v>
      </c>
      <c r="F37" s="9">
        <v>-1249</v>
      </c>
      <c r="G37" s="9">
        <v>-3099</v>
      </c>
      <c r="H37" s="9">
        <v>326</v>
      </c>
      <c r="I37" s="9">
        <v>22066</v>
      </c>
      <c r="J37" s="9">
        <v>-178</v>
      </c>
      <c r="K37" s="9">
        <v>-31676</v>
      </c>
      <c r="L37" s="9">
        <v>0</v>
      </c>
      <c r="M37" s="9">
        <v>-9597</v>
      </c>
      <c r="N37" s="9">
        <v>932</v>
      </c>
      <c r="O37" s="9">
        <v>-8665</v>
      </c>
    </row>
    <row r="38" spans="1:15" s="3" customFormat="1" ht="12" customHeight="1">
      <c r="A38" s="3" t="s">
        <v>225</v>
      </c>
      <c r="B38" s="9">
        <v>6267</v>
      </c>
      <c r="C38" s="9">
        <v>5861</v>
      </c>
      <c r="D38" s="9">
        <v>138</v>
      </c>
      <c r="E38" s="9">
        <v>-2877</v>
      </c>
      <c r="F38" s="9">
        <v>-1641</v>
      </c>
      <c r="G38" s="9">
        <v>-700</v>
      </c>
      <c r="H38" s="9">
        <v>781</v>
      </c>
      <c r="I38" s="9">
        <v>2125</v>
      </c>
      <c r="J38" s="9">
        <v>-131</v>
      </c>
      <c r="K38" s="9">
        <v>0</v>
      </c>
      <c r="L38" s="9">
        <v>105</v>
      </c>
      <c r="M38" s="9">
        <v>2742</v>
      </c>
      <c r="N38" s="9">
        <v>-468</v>
      </c>
      <c r="O38" s="9">
        <v>2274</v>
      </c>
    </row>
    <row r="39" spans="1:5" s="3" customFormat="1" ht="12.75">
      <c r="A39" s="2"/>
      <c r="B39" s="9"/>
      <c r="C39" s="9"/>
      <c r="D39" s="9"/>
      <c r="E39" s="9"/>
    </row>
    <row r="40" spans="1:15" ht="12.75">
      <c r="A40" s="3" t="s">
        <v>139</v>
      </c>
      <c r="B40" s="9">
        <f aca="true" t="shared" si="0" ref="B40:O40">SUM(B5:B39)</f>
        <v>7246367</v>
      </c>
      <c r="C40" s="9">
        <f t="shared" si="0"/>
        <v>6468402</v>
      </c>
      <c r="D40" s="9">
        <f t="shared" si="0"/>
        <v>515448</v>
      </c>
      <c r="E40" s="9">
        <f t="shared" si="0"/>
        <v>-5593862</v>
      </c>
      <c r="F40" s="9">
        <f t="shared" si="0"/>
        <v>-1545179</v>
      </c>
      <c r="G40" s="9">
        <f t="shared" si="0"/>
        <v>-159725</v>
      </c>
      <c r="H40" s="9">
        <f t="shared" si="0"/>
        <v>-314916</v>
      </c>
      <c r="I40" s="9">
        <f t="shared" si="0"/>
        <v>2706304</v>
      </c>
      <c r="J40" s="9">
        <f t="shared" si="0"/>
        <v>-228407</v>
      </c>
      <c r="K40" s="9">
        <f t="shared" si="0"/>
        <v>-2233396</v>
      </c>
      <c r="L40" s="9">
        <f t="shared" si="0"/>
        <v>-198966</v>
      </c>
      <c r="M40" s="9">
        <f t="shared" si="0"/>
        <v>-784829</v>
      </c>
      <c r="N40" s="9">
        <f t="shared" si="0"/>
        <v>167388</v>
      </c>
      <c r="O40" s="9">
        <f t="shared" si="0"/>
        <v>-617441</v>
      </c>
    </row>
    <row r="41" spans="1:15" ht="12.75">
      <c r="A41" s="1" t="s">
        <v>140</v>
      </c>
      <c r="B41" s="10">
        <v>6540554</v>
      </c>
      <c r="C41" s="10">
        <v>5822764</v>
      </c>
      <c r="D41" s="10">
        <v>843026</v>
      </c>
      <c r="E41" s="10">
        <v>-4807633</v>
      </c>
      <c r="F41" s="10">
        <v>-1432363</v>
      </c>
      <c r="G41" s="10">
        <v>-842102</v>
      </c>
      <c r="H41" s="10">
        <v>-416308</v>
      </c>
      <c r="I41" s="10">
        <v>2588084</v>
      </c>
      <c r="J41" s="10">
        <v>-198537</v>
      </c>
      <c r="K41" s="10">
        <v>4368038</v>
      </c>
      <c r="L41" s="10">
        <v>-249018</v>
      </c>
      <c r="M41" s="10">
        <v>5249233</v>
      </c>
      <c r="N41" s="10">
        <v>-1912806</v>
      </c>
      <c r="O41" s="10">
        <v>3336427</v>
      </c>
    </row>
    <row r="43" spans="1:15" ht="12.75">
      <c r="A43" s="1" t="s">
        <v>136</v>
      </c>
      <c r="B43" s="7">
        <f aca="true" t="shared" si="1" ref="B43:O43">B40/($C40/100)</f>
        <v>112.02715910359314</v>
      </c>
      <c r="C43" s="7">
        <f t="shared" si="1"/>
        <v>100</v>
      </c>
      <c r="D43" s="7">
        <f t="shared" si="1"/>
        <v>7.9687069542060005</v>
      </c>
      <c r="E43" s="7">
        <f t="shared" si="1"/>
        <v>-86.4798137159688</v>
      </c>
      <c r="F43" s="7">
        <f t="shared" si="1"/>
        <v>-23.888110231862523</v>
      </c>
      <c r="G43" s="7">
        <f t="shared" si="1"/>
        <v>-2.469311585767242</v>
      </c>
      <c r="H43" s="7">
        <f t="shared" si="1"/>
        <v>-4.868528579392561</v>
      </c>
      <c r="I43" s="7">
        <f t="shared" si="1"/>
        <v>41.83883438289705</v>
      </c>
      <c r="J43" s="7">
        <f t="shared" si="1"/>
        <v>-3.5311194325893784</v>
      </c>
      <c r="K43" s="7">
        <f t="shared" si="1"/>
        <v>-34.52778599722157</v>
      </c>
      <c r="L43" s="7">
        <f t="shared" si="1"/>
        <v>-3.0759683767335426</v>
      </c>
      <c r="M43" s="7">
        <f t="shared" si="1"/>
        <v>-12.13327495724601</v>
      </c>
      <c r="N43" s="7">
        <f t="shared" si="1"/>
        <v>2.5877797947622923</v>
      </c>
      <c r="O43" s="7">
        <f t="shared" si="1"/>
        <v>-9.545495162483718</v>
      </c>
    </row>
    <row r="44" spans="1:15" ht="12.75">
      <c r="A44" s="1" t="s">
        <v>137</v>
      </c>
      <c r="B44" s="7">
        <f aca="true" t="shared" si="2" ref="B44:O44">B41/($C41/100)</f>
        <v>112.32730710020189</v>
      </c>
      <c r="C44" s="7">
        <f t="shared" si="2"/>
        <v>100</v>
      </c>
      <c r="D44" s="7">
        <f t="shared" si="2"/>
        <v>14.478106960886617</v>
      </c>
      <c r="E44" s="7">
        <f t="shared" si="2"/>
        <v>-82.56616617125475</v>
      </c>
      <c r="F44" s="7">
        <f t="shared" si="2"/>
        <v>-24.599365524688963</v>
      </c>
      <c r="G44" s="7">
        <f t="shared" si="2"/>
        <v>-14.462238208520901</v>
      </c>
      <c r="H44" s="7">
        <f t="shared" si="2"/>
        <v>-7.149662943577998</v>
      </c>
      <c r="I44" s="7">
        <f t="shared" si="2"/>
        <v>44.44768841739078</v>
      </c>
      <c r="J44" s="7">
        <f t="shared" si="2"/>
        <v>-3.4096693597748424</v>
      </c>
      <c r="K44" s="7">
        <f t="shared" si="2"/>
        <v>75.016572885317</v>
      </c>
      <c r="L44" s="7">
        <f t="shared" si="2"/>
        <v>-4.276628762560186</v>
      </c>
      <c r="M44" s="7">
        <f t="shared" si="2"/>
        <v>90.15019327590814</v>
      </c>
      <c r="N44" s="7">
        <f t="shared" si="2"/>
        <v>-32.850481317807144</v>
      </c>
      <c r="O44" s="7">
        <f t="shared" si="2"/>
        <v>57.299711958101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5"/>
  <dimension ref="A1:AG17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33" ht="27" customHeight="1">
      <c r="A1" s="24" t="s">
        <v>342</v>
      </c>
      <c r="B1" s="25"/>
      <c r="C1" s="25"/>
      <c r="D1" s="25"/>
      <c r="E1" s="2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1" s="19" customFormat="1" ht="17.25" customHeight="1">
      <c r="A2" s="29" t="s">
        <v>25</v>
      </c>
      <c r="B2" s="30"/>
      <c r="C2" s="30"/>
      <c r="D2" s="30"/>
      <c r="E2" s="30"/>
      <c r="F2" s="20"/>
      <c r="G2" s="18"/>
      <c r="H2" s="18"/>
      <c r="I2" s="18"/>
      <c r="J2" s="18"/>
      <c r="K2" s="18"/>
    </row>
    <row r="3" spans="2:33" s="3" customFormat="1" ht="14.25" customHeight="1">
      <c r="B3" s="21" t="s">
        <v>12</v>
      </c>
      <c r="C3" s="16"/>
      <c r="D3" s="16"/>
      <c r="E3" s="21" t="s">
        <v>13</v>
      </c>
      <c r="F3" s="16"/>
      <c r="G3" s="16"/>
      <c r="H3" s="21" t="s">
        <v>14</v>
      </c>
      <c r="I3" s="16"/>
      <c r="J3" s="16"/>
      <c r="K3" s="21" t="s">
        <v>15</v>
      </c>
      <c r="L3" s="16"/>
      <c r="M3" s="16"/>
      <c r="N3" s="21" t="s">
        <v>16</v>
      </c>
      <c r="O3" s="16"/>
      <c r="P3" s="16"/>
      <c r="Q3" s="21" t="s">
        <v>17</v>
      </c>
      <c r="R3" s="16"/>
      <c r="S3" s="16"/>
      <c r="T3" s="21" t="s">
        <v>18</v>
      </c>
      <c r="U3" s="16"/>
      <c r="V3" s="16"/>
      <c r="W3" s="21" t="s">
        <v>19</v>
      </c>
      <c r="X3" s="16"/>
      <c r="Y3" s="16"/>
      <c r="Z3" s="21" t="s">
        <v>20</v>
      </c>
      <c r="AA3" s="16"/>
      <c r="AB3" s="16"/>
      <c r="AC3" s="21" t="s">
        <v>343</v>
      </c>
      <c r="AD3" s="16"/>
      <c r="AE3" s="16"/>
      <c r="AF3" s="16"/>
      <c r="AG3" s="16"/>
    </row>
    <row r="4" spans="1:33" ht="14.25" customHeight="1" thickBot="1">
      <c r="A4" s="3"/>
      <c r="B4" s="21" t="s">
        <v>114</v>
      </c>
      <c r="C4" s="16"/>
      <c r="D4" s="16"/>
      <c r="E4" s="22" t="s">
        <v>115</v>
      </c>
      <c r="F4" s="16"/>
      <c r="G4" s="16"/>
      <c r="H4" s="22" t="s">
        <v>116</v>
      </c>
      <c r="I4" s="16"/>
      <c r="J4" s="16"/>
      <c r="K4" s="22" t="s">
        <v>117</v>
      </c>
      <c r="L4" s="16"/>
      <c r="M4" s="16"/>
      <c r="N4" s="22" t="s">
        <v>118</v>
      </c>
      <c r="O4" s="16"/>
      <c r="P4" s="16"/>
      <c r="Q4" s="21" t="s">
        <v>119</v>
      </c>
      <c r="R4" s="16"/>
      <c r="S4" s="16"/>
      <c r="T4" s="22" t="s">
        <v>120</v>
      </c>
      <c r="U4" s="16"/>
      <c r="V4" s="16"/>
      <c r="W4" s="22" t="s">
        <v>121</v>
      </c>
      <c r="X4" s="16"/>
      <c r="Y4" s="16"/>
      <c r="Z4" s="22" t="s">
        <v>122</v>
      </c>
      <c r="AA4" s="16"/>
      <c r="AB4" s="16"/>
      <c r="AC4" s="22" t="s">
        <v>123</v>
      </c>
      <c r="AD4" s="16"/>
      <c r="AE4" s="16"/>
      <c r="AF4" s="16"/>
      <c r="AG4" s="16"/>
    </row>
    <row r="5" spans="1:33" ht="67.5" customHeight="1" thickTop="1">
      <c r="A5" s="5" t="s">
        <v>0</v>
      </c>
      <c r="B5" s="4" t="s">
        <v>124</v>
      </c>
      <c r="C5" s="4" t="s">
        <v>125</v>
      </c>
      <c r="D5" s="4" t="s">
        <v>126</v>
      </c>
      <c r="E5" s="4" t="s">
        <v>124</v>
      </c>
      <c r="F5" s="4" t="s">
        <v>125</v>
      </c>
      <c r="G5" s="4" t="s">
        <v>126</v>
      </c>
      <c r="H5" s="4" t="s">
        <v>124</v>
      </c>
      <c r="I5" s="4" t="s">
        <v>125</v>
      </c>
      <c r="J5" s="4" t="s">
        <v>126</v>
      </c>
      <c r="K5" s="4" t="s">
        <v>124</v>
      </c>
      <c r="L5" s="4" t="s">
        <v>125</v>
      </c>
      <c r="M5" s="4" t="s">
        <v>126</v>
      </c>
      <c r="N5" s="4" t="s">
        <v>124</v>
      </c>
      <c r="O5" s="4" t="s">
        <v>125</v>
      </c>
      <c r="P5" s="4" t="s">
        <v>126</v>
      </c>
      <c r="Q5" s="4" t="s">
        <v>124</v>
      </c>
      <c r="R5" s="4" t="s">
        <v>125</v>
      </c>
      <c r="S5" s="4" t="s">
        <v>126</v>
      </c>
      <c r="T5" s="4" t="s">
        <v>124</v>
      </c>
      <c r="U5" s="4" t="s">
        <v>125</v>
      </c>
      <c r="V5" s="4" t="s">
        <v>126</v>
      </c>
      <c r="W5" s="4" t="s">
        <v>124</v>
      </c>
      <c r="X5" s="4" t="s">
        <v>125</v>
      </c>
      <c r="Y5" s="4" t="s">
        <v>126</v>
      </c>
      <c r="Z5" s="4" t="s">
        <v>124</v>
      </c>
      <c r="AA5" s="4" t="s">
        <v>125</v>
      </c>
      <c r="AB5" s="4" t="s">
        <v>126</v>
      </c>
      <c r="AC5" s="4" t="s">
        <v>124</v>
      </c>
      <c r="AD5" s="4" t="s">
        <v>125</v>
      </c>
      <c r="AE5" s="4" t="s">
        <v>126</v>
      </c>
      <c r="AF5" s="4" t="s">
        <v>127</v>
      </c>
      <c r="AG5" s="17"/>
    </row>
    <row r="6" spans="1:33" s="3" customFormat="1" ht="12" customHeight="1">
      <c r="A6" s="3" t="s">
        <v>344</v>
      </c>
      <c r="B6" s="9">
        <v>91638</v>
      </c>
      <c r="C6" s="9">
        <v>-21403</v>
      </c>
      <c r="D6" s="9">
        <v>-21024</v>
      </c>
      <c r="E6" s="9">
        <v>17429</v>
      </c>
      <c r="F6" s="9">
        <v>-12152</v>
      </c>
      <c r="G6" s="9">
        <v>-7014</v>
      </c>
      <c r="H6" s="9">
        <v>0</v>
      </c>
      <c r="I6" s="9">
        <v>0</v>
      </c>
      <c r="J6" s="9">
        <v>0</v>
      </c>
      <c r="K6" s="9">
        <v>6491</v>
      </c>
      <c r="L6" s="9">
        <v>-3480</v>
      </c>
      <c r="M6" s="9">
        <v>0</v>
      </c>
      <c r="N6" s="9">
        <v>0</v>
      </c>
      <c r="O6" s="9">
        <v>0</v>
      </c>
      <c r="P6" s="9">
        <v>0</v>
      </c>
      <c r="Q6" s="9">
        <v>43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11095</v>
      </c>
      <c r="AA6" s="9">
        <v>-1474</v>
      </c>
      <c r="AB6" s="9">
        <v>-2388</v>
      </c>
      <c r="AC6" s="9">
        <v>126696</v>
      </c>
      <c r="AD6" s="9">
        <v>-38509</v>
      </c>
      <c r="AE6" s="9">
        <v>-30426</v>
      </c>
      <c r="AF6" s="9">
        <v>57761</v>
      </c>
      <c r="AG6" s="9"/>
    </row>
    <row r="7" spans="1:33" s="3" customFormat="1" ht="12" customHeight="1">
      <c r="A7" s="3" t="s">
        <v>345</v>
      </c>
      <c r="B7" s="9">
        <v>3204</v>
      </c>
      <c r="C7" s="9">
        <v>-677</v>
      </c>
      <c r="D7" s="9">
        <v>-1476</v>
      </c>
      <c r="E7" s="9">
        <v>74981</v>
      </c>
      <c r="F7" s="9">
        <v>-47960</v>
      </c>
      <c r="G7" s="9">
        <v>-9065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78185</v>
      </c>
      <c r="AD7" s="9">
        <v>-48637</v>
      </c>
      <c r="AE7" s="9">
        <v>-10541</v>
      </c>
      <c r="AF7" s="9">
        <v>19007</v>
      </c>
      <c r="AG7" s="9"/>
    </row>
    <row r="8" spans="1:33" s="3" customFormat="1" ht="12" customHeight="1">
      <c r="A8" s="3" t="s">
        <v>346</v>
      </c>
      <c r="B8" s="9">
        <v>11496</v>
      </c>
      <c r="C8" s="9">
        <v>-4881</v>
      </c>
      <c r="D8" s="9">
        <v>-2961</v>
      </c>
      <c r="E8" s="9">
        <v>88283</v>
      </c>
      <c r="F8" s="9">
        <v>-35134</v>
      </c>
      <c r="G8" s="9">
        <v>-21617</v>
      </c>
      <c r="H8" s="9">
        <v>16713</v>
      </c>
      <c r="I8" s="9">
        <v>-11039</v>
      </c>
      <c r="J8" s="9">
        <v>-4146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2219</v>
      </c>
      <c r="R8" s="9">
        <v>-1717</v>
      </c>
      <c r="S8" s="9">
        <v>-888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118711</v>
      </c>
      <c r="AD8" s="9">
        <v>-52771</v>
      </c>
      <c r="AE8" s="9">
        <v>-29612</v>
      </c>
      <c r="AF8" s="9">
        <v>36328</v>
      </c>
      <c r="AG8" s="9"/>
    </row>
    <row r="9" spans="1:33" s="3" customFormat="1" ht="12" customHeight="1">
      <c r="A9" s="3" t="s">
        <v>347</v>
      </c>
      <c r="B9" s="9">
        <v>0</v>
      </c>
      <c r="C9" s="9">
        <v>0</v>
      </c>
      <c r="D9" s="9">
        <v>0</v>
      </c>
      <c r="E9" s="9">
        <v>141934</v>
      </c>
      <c r="F9" s="9">
        <v>-91474</v>
      </c>
      <c r="G9" s="9">
        <v>-17209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20151</v>
      </c>
      <c r="R9" s="9">
        <v>-11021</v>
      </c>
      <c r="S9" s="9">
        <v>-2015</v>
      </c>
      <c r="T9" s="9">
        <v>12579</v>
      </c>
      <c r="U9" s="9">
        <v>-7509</v>
      </c>
      <c r="V9" s="9">
        <v>-931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174664</v>
      </c>
      <c r="AD9" s="9">
        <v>-110004</v>
      </c>
      <c r="AE9" s="9">
        <v>-20155</v>
      </c>
      <c r="AF9" s="9">
        <v>44505</v>
      </c>
      <c r="AG9" s="9"/>
    </row>
    <row r="10" spans="1:33" s="3" customFormat="1" ht="12" customHeight="1">
      <c r="A10" s="3" t="s">
        <v>348</v>
      </c>
      <c r="B10" s="9">
        <v>3389</v>
      </c>
      <c r="C10" s="9">
        <v>-1271</v>
      </c>
      <c r="D10" s="9">
        <v>-3240</v>
      </c>
      <c r="E10" s="9">
        <v>150962</v>
      </c>
      <c r="F10" s="9">
        <v>-85305</v>
      </c>
      <c r="G10" s="9">
        <v>-17351</v>
      </c>
      <c r="H10" s="9">
        <v>0</v>
      </c>
      <c r="I10" s="9">
        <v>0</v>
      </c>
      <c r="J10" s="9">
        <v>0</v>
      </c>
      <c r="K10" s="9">
        <v>3665</v>
      </c>
      <c r="L10" s="9">
        <v>-3075</v>
      </c>
      <c r="M10" s="9">
        <v>-1046</v>
      </c>
      <c r="N10" s="9">
        <v>813</v>
      </c>
      <c r="O10" s="9">
        <v>-163</v>
      </c>
      <c r="P10" s="9">
        <v>-255</v>
      </c>
      <c r="Q10" s="9">
        <v>50583</v>
      </c>
      <c r="R10" s="9">
        <v>-30773</v>
      </c>
      <c r="S10" s="9">
        <v>-4104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1823</v>
      </c>
      <c r="AA10" s="9">
        <v>0</v>
      </c>
      <c r="AB10" s="9">
        <v>-147</v>
      </c>
      <c r="AC10" s="9">
        <v>211235</v>
      </c>
      <c r="AD10" s="9">
        <v>-120587</v>
      </c>
      <c r="AE10" s="9">
        <v>-26143</v>
      </c>
      <c r="AF10" s="9">
        <v>64505</v>
      </c>
      <c r="AG10" s="9"/>
    </row>
    <row r="11" spans="1:33" s="3" customFormat="1" ht="12" customHeight="1">
      <c r="A11" s="3" t="s">
        <v>349</v>
      </c>
      <c r="B11" s="9">
        <v>5252</v>
      </c>
      <c r="C11" s="9">
        <v>-3470</v>
      </c>
      <c r="D11" s="9">
        <v>-919</v>
      </c>
      <c r="E11" s="9">
        <v>891082</v>
      </c>
      <c r="F11" s="9">
        <v>-762362</v>
      </c>
      <c r="G11" s="9">
        <v>-155975</v>
      </c>
      <c r="H11" s="9">
        <v>4423</v>
      </c>
      <c r="I11" s="9">
        <v>-4141</v>
      </c>
      <c r="J11" s="9">
        <v>-774</v>
      </c>
      <c r="K11" s="9">
        <v>6878</v>
      </c>
      <c r="L11" s="9">
        <v>-1254</v>
      </c>
      <c r="M11" s="9">
        <v>-1204</v>
      </c>
      <c r="N11" s="9">
        <v>8948</v>
      </c>
      <c r="O11" s="9">
        <v>-5060</v>
      </c>
      <c r="P11" s="9">
        <v>-1566</v>
      </c>
      <c r="Q11" s="9">
        <v>159142</v>
      </c>
      <c r="R11" s="9">
        <v>-73237</v>
      </c>
      <c r="S11" s="9">
        <v>-27856</v>
      </c>
      <c r="T11" s="9">
        <v>83646</v>
      </c>
      <c r="U11" s="9">
        <v>-41068</v>
      </c>
      <c r="V11" s="9">
        <v>-14641</v>
      </c>
      <c r="W11" s="9">
        <v>25</v>
      </c>
      <c r="X11" s="9">
        <v>-4</v>
      </c>
      <c r="Y11" s="9">
        <v>0</v>
      </c>
      <c r="Z11" s="9">
        <v>0</v>
      </c>
      <c r="AA11" s="9">
        <v>0</v>
      </c>
      <c r="AB11" s="9">
        <v>0</v>
      </c>
      <c r="AC11" s="9">
        <v>1159396</v>
      </c>
      <c r="AD11" s="9">
        <v>-890596</v>
      </c>
      <c r="AE11" s="9">
        <v>-202935</v>
      </c>
      <c r="AF11" s="9">
        <v>65865</v>
      </c>
      <c r="AG11" s="9"/>
    </row>
    <row r="12" spans="1:33" s="3" customFormat="1" ht="12.75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2.75">
      <c r="A13" s="3" t="s">
        <v>139</v>
      </c>
      <c r="B13" s="9">
        <f>SUM(B6:B12)</f>
        <v>114979</v>
      </c>
      <c r="C13" s="9">
        <f>SUM(C6:C12)</f>
        <v>-31702</v>
      </c>
      <c r="D13" s="9">
        <f>SUM(D6:D12)</f>
        <v>-29620</v>
      </c>
      <c r="E13" s="9">
        <f aca="true" t="shared" si="0" ref="E13:AE13">SUM(E6:E12)</f>
        <v>1364671</v>
      </c>
      <c r="F13" s="9">
        <f t="shared" si="0"/>
        <v>-1034387</v>
      </c>
      <c r="G13" s="9">
        <f t="shared" si="0"/>
        <v>-228231</v>
      </c>
      <c r="H13" s="9">
        <f t="shared" si="0"/>
        <v>21136</v>
      </c>
      <c r="I13" s="9">
        <f t="shared" si="0"/>
        <v>-15180</v>
      </c>
      <c r="J13" s="9">
        <f t="shared" si="0"/>
        <v>-4920</v>
      </c>
      <c r="K13" s="9">
        <f t="shared" si="0"/>
        <v>17034</v>
      </c>
      <c r="L13" s="9">
        <f t="shared" si="0"/>
        <v>-7809</v>
      </c>
      <c r="M13" s="9">
        <f t="shared" si="0"/>
        <v>-2250</v>
      </c>
      <c r="N13" s="9">
        <f t="shared" si="0"/>
        <v>9761</v>
      </c>
      <c r="O13" s="9">
        <f t="shared" si="0"/>
        <v>-5223</v>
      </c>
      <c r="P13" s="9">
        <f t="shared" si="0"/>
        <v>-1821</v>
      </c>
      <c r="Q13" s="9">
        <f t="shared" si="0"/>
        <v>232138</v>
      </c>
      <c r="R13" s="9">
        <f t="shared" si="0"/>
        <v>-116748</v>
      </c>
      <c r="S13" s="9">
        <f t="shared" si="0"/>
        <v>-34863</v>
      </c>
      <c r="T13" s="9">
        <f t="shared" si="0"/>
        <v>96225</v>
      </c>
      <c r="U13" s="9">
        <f t="shared" si="0"/>
        <v>-48577</v>
      </c>
      <c r="V13" s="9">
        <f t="shared" si="0"/>
        <v>-15572</v>
      </c>
      <c r="W13" s="9">
        <f t="shared" si="0"/>
        <v>25</v>
      </c>
      <c r="X13" s="9">
        <f t="shared" si="0"/>
        <v>-4</v>
      </c>
      <c r="Y13" s="9">
        <f t="shared" si="0"/>
        <v>0</v>
      </c>
      <c r="Z13" s="9">
        <f t="shared" si="0"/>
        <v>12918</v>
      </c>
      <c r="AA13" s="9">
        <f t="shared" si="0"/>
        <v>-1474</v>
      </c>
      <c r="AB13" s="9">
        <f t="shared" si="0"/>
        <v>-2535</v>
      </c>
      <c r="AC13" s="9">
        <f t="shared" si="0"/>
        <v>1868887</v>
      </c>
      <c r="AD13" s="9">
        <f t="shared" si="0"/>
        <v>-1261104</v>
      </c>
      <c r="AE13" s="9">
        <f t="shared" si="0"/>
        <v>-319812</v>
      </c>
      <c r="AF13" s="9">
        <f>AC13+AD13+AE13</f>
        <v>287971</v>
      </c>
      <c r="AG13" s="9"/>
    </row>
    <row r="14" spans="1:33" ht="12.75">
      <c r="A14" s="1" t="s">
        <v>140</v>
      </c>
      <c r="B14" s="10">
        <v>96418</v>
      </c>
      <c r="C14" s="10">
        <v>-27221</v>
      </c>
      <c r="D14" s="10">
        <v>-21032</v>
      </c>
      <c r="E14" s="10">
        <v>1231704</v>
      </c>
      <c r="F14" s="10">
        <v>-881505</v>
      </c>
      <c r="G14" s="10">
        <v>-357651</v>
      </c>
      <c r="H14" s="10">
        <v>13881</v>
      </c>
      <c r="I14" s="10">
        <v>-6586</v>
      </c>
      <c r="J14" s="10">
        <v>-3864</v>
      </c>
      <c r="K14" s="10">
        <v>10575</v>
      </c>
      <c r="L14" s="10">
        <v>-8025</v>
      </c>
      <c r="M14" s="10">
        <v>-774</v>
      </c>
      <c r="N14" s="10">
        <v>20956</v>
      </c>
      <c r="O14" s="10">
        <v>-12238</v>
      </c>
      <c r="P14" s="10">
        <v>-7588</v>
      </c>
      <c r="Q14" s="10">
        <v>163525</v>
      </c>
      <c r="R14" s="10">
        <v>-97471</v>
      </c>
      <c r="S14" s="10">
        <v>-20617</v>
      </c>
      <c r="T14" s="10">
        <v>142653</v>
      </c>
      <c r="U14" s="10">
        <v>-71372</v>
      </c>
      <c r="V14" s="10">
        <v>-11782</v>
      </c>
      <c r="W14" s="10">
        <v>13</v>
      </c>
      <c r="X14" s="10">
        <v>0</v>
      </c>
      <c r="Y14" s="10">
        <v>0</v>
      </c>
      <c r="Z14" s="10">
        <v>12523</v>
      </c>
      <c r="AA14" s="10">
        <v>-1836</v>
      </c>
      <c r="AB14" s="10">
        <v>-1807</v>
      </c>
      <c r="AC14" s="10">
        <v>1692248</v>
      </c>
      <c r="AD14" s="10">
        <v>-1106254</v>
      </c>
      <c r="AE14" s="10">
        <v>-425115</v>
      </c>
      <c r="AF14" s="9">
        <f>AC14+AD14+AE14</f>
        <v>160879</v>
      </c>
      <c r="AG14" s="10"/>
    </row>
    <row r="15" ht="12.75">
      <c r="AF15" s="9"/>
    </row>
    <row r="16" spans="1:33" ht="12.75">
      <c r="A16" s="1" t="s">
        <v>136</v>
      </c>
      <c r="B16" s="7">
        <f>B13/(B13/100)</f>
        <v>100</v>
      </c>
      <c r="C16" s="7">
        <f>C13/(B13/100)</f>
        <v>-27.571991407126518</v>
      </c>
      <c r="D16" s="7">
        <f>D13/(B13/100)</f>
        <v>-25.76122596300194</v>
      </c>
      <c r="E16" s="7">
        <f>E13/(E13/100)</f>
        <v>100</v>
      </c>
      <c r="F16" s="7">
        <f>F13/(E13/100)</f>
        <v>-75.79753654910232</v>
      </c>
      <c r="G16" s="7">
        <f>G13/(E13/100)</f>
        <v>-16.724250753478312</v>
      </c>
      <c r="H16" s="7">
        <f>H13/(H13/100)</f>
        <v>100</v>
      </c>
      <c r="I16" s="7">
        <f>I13/(H13/100)</f>
        <v>-71.82059046177137</v>
      </c>
      <c r="J16" s="7">
        <f>J13/(H13/100)</f>
        <v>-23.2778198334595</v>
      </c>
      <c r="K16" s="7">
        <f>K13/(K13/100)</f>
        <v>100</v>
      </c>
      <c r="L16" s="7">
        <f>L13/(K13/100)</f>
        <v>-45.84360690383938</v>
      </c>
      <c r="M16" s="7">
        <f>M13/(K13/100)</f>
        <v>-13.208876364917224</v>
      </c>
      <c r="N16" s="7">
        <f>N13/(N13/100)</f>
        <v>100</v>
      </c>
      <c r="O16" s="7">
        <f>O13/(N13/100)</f>
        <v>-53.50886179694704</v>
      </c>
      <c r="P16" s="7">
        <f>P13/(N13/100)</f>
        <v>-18.655875422600143</v>
      </c>
      <c r="Q16" s="7">
        <f>Q13/(Q13/100)</f>
        <v>100</v>
      </c>
      <c r="R16" s="7">
        <f>R13/(Q13/100)</f>
        <v>-50.29249842765941</v>
      </c>
      <c r="S16" s="7">
        <f>S13/(Q13/100)</f>
        <v>-15.018221919720165</v>
      </c>
      <c r="T16" s="7">
        <f>T13/(T13/100)</f>
        <v>100</v>
      </c>
      <c r="U16" s="7">
        <f>U13/(T13/100)</f>
        <v>-50.482722785138996</v>
      </c>
      <c r="V16" s="7">
        <f>V13/(T13/100)</f>
        <v>-16.182904650558587</v>
      </c>
      <c r="W16" s="7">
        <f>W13/(W13/100)</f>
        <v>100</v>
      </c>
      <c r="X16" s="7">
        <f>X13/(W13/100)</f>
        <v>-16</v>
      </c>
      <c r="Y16" s="7">
        <f>Y13/(W13/100)</f>
        <v>0</v>
      </c>
      <c r="Z16" s="7">
        <f>Z13/(Z13/100)</f>
        <v>100</v>
      </c>
      <c r="AA16" s="7">
        <f>AA13/(Z13/100)</f>
        <v>-11.410435051865614</v>
      </c>
      <c r="AB16" s="7">
        <f>AB13/(Z13/100)</f>
        <v>-19.623780771017184</v>
      </c>
      <c r="AC16" s="7">
        <f>AC13/(AC13/100)</f>
        <v>100</v>
      </c>
      <c r="AD16" s="7">
        <f>AD13/(AC13/100)</f>
        <v>-67.47887914036536</v>
      </c>
      <c r="AE16" s="7">
        <f>AE13/(AC13/100)</f>
        <v>-17.112431088664003</v>
      </c>
      <c r="AF16" s="9">
        <f>AC16+AD16+AE16</f>
        <v>15.408689770970632</v>
      </c>
      <c r="AG16" s="7"/>
    </row>
    <row r="17" spans="1:33" ht="12.75">
      <c r="A17" s="1" t="s">
        <v>137</v>
      </c>
      <c r="B17" s="7">
        <f>B14/(B14/100)</f>
        <v>100</v>
      </c>
      <c r="C17" s="7">
        <f>C14/(B14/100)</f>
        <v>-28.23228027961584</v>
      </c>
      <c r="D17" s="7">
        <f>D14/(B14/100)</f>
        <v>-21.813354352921653</v>
      </c>
      <c r="E17" s="7">
        <f>E14/(E14/100)</f>
        <v>100</v>
      </c>
      <c r="F17" s="7">
        <f>F14/(E14/100)</f>
        <v>-71.5679254106506</v>
      </c>
      <c r="G17" s="7">
        <f>G14/(E14/100)</f>
        <v>-29.037090080084173</v>
      </c>
      <c r="H17" s="7">
        <f>H14/(H14/100)</f>
        <v>100</v>
      </c>
      <c r="I17" s="7">
        <f>I14/(H14/100)</f>
        <v>-47.44614941286651</v>
      </c>
      <c r="J17" s="7">
        <f>J14/(H14/100)</f>
        <v>-27.83661119515885</v>
      </c>
      <c r="K17" s="7">
        <f>K14/(K14/100)</f>
        <v>100</v>
      </c>
      <c r="L17" s="7">
        <f>L14/(K14/100)</f>
        <v>-75.88652482269504</v>
      </c>
      <c r="M17" s="7">
        <f>M14/(K14/100)</f>
        <v>-7.319148936170213</v>
      </c>
      <c r="N17" s="7">
        <f>N14/(N14/100)</f>
        <v>100</v>
      </c>
      <c r="O17" s="7">
        <f>O14/(N14/100)</f>
        <v>-58.39854934147738</v>
      </c>
      <c r="P17" s="7">
        <f>P14/(N14/100)</f>
        <v>-36.20920022905135</v>
      </c>
      <c r="Q17" s="7">
        <f>Q14/(Q14/100)</f>
        <v>100</v>
      </c>
      <c r="R17" s="7">
        <f>R14/(Q14/100)</f>
        <v>-59.60617642562299</v>
      </c>
      <c r="S17" s="7">
        <f>S14/(Q14/100)</f>
        <v>-12.607858125668859</v>
      </c>
      <c r="T17" s="7">
        <f>T14/(T14/100)</f>
        <v>100</v>
      </c>
      <c r="U17" s="7">
        <f>U14/(T14/100)</f>
        <v>-50.031895578782084</v>
      </c>
      <c r="V17" s="7">
        <f>V14/(T14/100)</f>
        <v>-8.25920240022993</v>
      </c>
      <c r="W17" s="7">
        <f>W14/(W14/100)</f>
        <v>100</v>
      </c>
      <c r="X17" s="7">
        <f>X14/(W14/100)</f>
        <v>0</v>
      </c>
      <c r="Y17" s="7">
        <f>Y14/(W14/100)</f>
        <v>0</v>
      </c>
      <c r="Z17" s="7">
        <f>Z14/(Z14/100)</f>
        <v>100</v>
      </c>
      <c r="AA17" s="7">
        <f>AA14/(Z14/100)</f>
        <v>-14.661023716361894</v>
      </c>
      <c r="AB17" s="7">
        <f>AB14/(Z14/100)</f>
        <v>-14.429449812345284</v>
      </c>
      <c r="AC17" s="7">
        <f>AC14/(AC14/100)</f>
        <v>100</v>
      </c>
      <c r="AD17" s="7">
        <f>AD14/(AC14/100)</f>
        <v>-65.37186038925736</v>
      </c>
      <c r="AE17" s="7">
        <f>AE14/(AC14/100)</f>
        <v>-25.121317915577386</v>
      </c>
      <c r="AF17" s="9">
        <f>AC17+AD17+AE17</f>
        <v>9.50682169516525</v>
      </c>
      <c r="AG17" s="7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Krumlinde</dc:creator>
  <cp:keywords/>
  <dc:description/>
  <cp:lastModifiedBy>Arne Sandström</cp:lastModifiedBy>
  <cp:lastPrinted>2000-07-04T15:50:22Z</cp:lastPrinted>
  <dcterms:created xsi:type="dcterms:W3CDTF">2000-06-15T15:55:33Z</dcterms:created>
  <dcterms:modified xsi:type="dcterms:W3CDTF">2001-08-06T10:43:23Z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